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1\drafts\202102xx Assets valuation\"/>
    </mc:Choice>
  </mc:AlternateContent>
  <xr:revisionPtr revIDLastSave="0" documentId="13_ncr:1_{A5BABA3D-A230-4C47-85FB-3A1513A5AF8D}" xr6:coauthVersionLast="45" xr6:coauthVersionMax="45" xr10:uidLastSave="{00000000-0000-0000-0000-000000000000}"/>
  <bookViews>
    <workbookView xWindow="-120" yWindow="-120" windowWidth="29040" windowHeight="15840" xr2:uid="{9970826D-FF49-4C32-824A-9C475C3A258A}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2" hidden="1">{"glc1",#N/A,FALSE,"GLC";"glc2",#N/A,FALSE,"GLC";"glc3",#N/A,FALSE,"GLC";"glc4",#N/A,FALSE,"GLC";"glc5",#N/A,FALSE,"GLC"}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2" hidden="1">{"glc1",#N/A,FALSE,"GLC";"glc2",#N/A,FALSE,"GLC";"glc3",#N/A,FALSE,"GLC";"glc4",#N/A,FALSE,"GLC";"glc5",#N/A,FALSE,"GLC"}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2" hidden="1">{"glc1",#N/A,FALSE,"GLC";"glc2",#N/A,FALSE,"GLC";"glc3",#N/A,FALSE,"GLC";"glc4",#N/A,FALSE,"GLC";"glc5",#N/A,FALSE,"GLC"}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2" hidden="1">{"glc1",#N/A,FALSE,"GLC";"glc2",#N/A,FALSE,"GLC";"glc3",#N/A,FALSE,"GLC";"glc4",#N/A,FALSE,"GLC";"glc5",#N/A,FALSE,"GLC"}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2" hidden="1">{"glc1",#N/A,FALSE,"GLC";"glc2",#N/A,FALSE,"GLC";"glc3",#N/A,FALSE,"GLC";"glc4",#N/A,FALSE,"GLC";"glc5",#N/A,FALSE,"GLC"}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2" hidden="1">{"glc1",#N/A,FALSE,"GLC";"glc2",#N/A,FALSE,"GLC";"glc3",#N/A,FALSE,"GLC";"glc4",#N/A,FALSE,"GLC";"glc5",#N/A,FALSE,"GLC"}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2" hidden="1">{"glc1",#N/A,FALSE,"GLC";"glc2",#N/A,FALSE,"GLC";"glc3",#N/A,FALSE,"GLC";"glc4",#N/A,FALSE,"GLC";"glc5",#N/A,FALSE,"GLC"}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2" hidden="1">{"glc1",#N/A,FALSE,"GLC";"glc2",#N/A,FALSE,"GLC";"glc3",#N/A,FALSE,"GLC";"glc4",#N/A,FALSE,"GLC";"glc5",#N/A,FALSE,"GLC"}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2" hidden="1">{"glc1",#N/A,FALSE,"GLC";"glc2",#N/A,FALSE,"GLC";"glc3",#N/A,FALSE,"GLC";"glc4",#N/A,FALSE,"GLC";"glc5",#N/A,FALSE,"GLC"}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hkf8" hidden="1">{"glc1",#N/A,FALSE,"GLC";"glc2",#N/A,FALSE,"GLC";"glc3",#N/A,FALSE,"GLC";"glc4",#N/A,FALSE,"GLC";"glc5",#N/A,FALSE,"GLC"}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hkf8" hidden="1">{"glc1",#N/A,FALSE,"GLC";"glc2",#N/A,FALSE,"GLC";"glc3",#N/A,FALSE,"GLC";"glc4",#N/A,FALSE,"GLC";"glc5",#N/A,FALSE,"GLC"}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hkf8" hidden="1">{"glc1",#N/A,FALSE,"GLC";"glc2",#N/A,FALSE,"GLC";"glc3",#N/A,FALSE,"GLC";"glc4",#N/A,FALSE,"GLC";"glc5",#N/A,FALSE,"GLC"}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23" hidden="1">#REF!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__123Graph_ACHART_4" hidden="1">#REF!</definedName>
    <definedName name="__123_" hidden="1">#REF!</definedName>
    <definedName name="__123Graph_A" hidden="1">[1]T1!#REF!</definedName>
    <definedName name="__123Graph_B" hidden="1">[1]T1!#REF!</definedName>
    <definedName name="__123Graph_D" hidden="1">[2]Proforma!#REF!</definedName>
    <definedName name="__123Graph_X" hidden="1">[1]T1!#REF!</definedName>
    <definedName name="__2__123Graph_XCHART_3" hidden="1">#REF!</definedName>
    <definedName name="__3__123Graph_XCHART_4" hidden="1">#REF!</definedName>
    <definedName name="__4aaa" hidden="1">{#N/A,#N/A,FALSE,"Aging Summary";#N/A,#N/A,FALSE,"Ratio Analysis";#N/A,#N/A,FALSE,"Test 120 Day Accts";#N/A,#N/A,FALSE,"Tickmarks"}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tlFixup" hidden="1">TRUE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uu1" hidden="1">{#N/A,#N/A,TRUE,"Engineering Dept";#N/A,#N/A,TRUE,"Sales Dept";#N/A,#N/A,TRUE,"Marketing Dept";#N/A,#N/A,TRUE,"Admin Dept"}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0__________________________________________123Graph_ACHART_4" hidden="1">#REF!</definedName>
    <definedName name="_10_____________123Graph_XCHART_3" hidden="1">#REF!</definedName>
    <definedName name="_100____________123Graph_ACHART_4" hidden="1">#REF!</definedName>
    <definedName name="_101____________123Graph_XCHART_3" hidden="1">#REF!</definedName>
    <definedName name="_102____________123Graph_XCHART_4" hidden="1">#REF!</definedName>
    <definedName name="_103___________123Graph_ACHART_4" hidden="1">#REF!</definedName>
    <definedName name="_104___________123Graph_XCHART_3" hidden="1">#REF!</definedName>
    <definedName name="_105___________123Graph_XCHART_4" hidden="1">#REF!</definedName>
    <definedName name="_106__________123Graph_ACHART_4" hidden="1">#REF!</definedName>
    <definedName name="_107__________123Graph_XCHART_3" hidden="1">#REF!</definedName>
    <definedName name="_108__________123Graph_XCHART_4" hidden="1">#REF!</definedName>
    <definedName name="_109_________123Graph_ACHART_4" hidden="1">#REF!</definedName>
    <definedName name="_11__________________________________________123Graph_XCHART_3" hidden="1">#REF!</definedName>
    <definedName name="_11_____________123Graph_XCHART_4" hidden="1">#REF!</definedName>
    <definedName name="_110_________123Graph_XCHART_3" hidden="1">#REF!</definedName>
    <definedName name="_111_________123Graph_XCHART_4" hidden="1">#REF!</definedName>
    <definedName name="_112________123Graph_ACHART_4" hidden="1">#REF!</definedName>
    <definedName name="_113________123Graph_XCHART_3" hidden="1">#REF!</definedName>
    <definedName name="_114________123Graph_XCHART_4" hidden="1">#REF!</definedName>
    <definedName name="_115_______123Graph_ACHART_4" hidden="1">#REF!</definedName>
    <definedName name="_116_______123Graph_XCHART_3" hidden="1">#REF!</definedName>
    <definedName name="_117_______123Graph_XCHART_4" hidden="1">#REF!</definedName>
    <definedName name="_118______123Graph_ACHART_4" hidden="1">#REF!</definedName>
    <definedName name="_119______123Graph_XCHART_3" hidden="1">#REF!</definedName>
    <definedName name="_12__________________________________________123Graph_XCHART_4" hidden="1">#REF!</definedName>
    <definedName name="_12____________123Graph_ACHART_4" hidden="1">#REF!</definedName>
    <definedName name="_120______123Graph_XCHART_4" hidden="1">#REF!</definedName>
    <definedName name="_121_____123Graph_ACHART_4" hidden="1">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[1]T1!#REF!</definedName>
    <definedName name="_12345" hidden="1">[1]T1!#REF!</definedName>
    <definedName name="_124____123Graph_ACHART_4" hidden="1">#REF!</definedName>
    <definedName name="_124GraphA" hidden="1">[1]T1!#REF!</definedName>
    <definedName name="_125____123Graph_XCHART_3" hidden="1">#REF!</definedName>
    <definedName name="_126____123Graph_XCHART_4" hidden="1">#REF!</definedName>
    <definedName name="_127___123Graph_ACHART_4" hidden="1">#REF!</definedName>
    <definedName name="_128___123Graph_XCHART_3" hidden="1">#REF!</definedName>
    <definedName name="_129___123Graph_XCHART_4" hidden="1">#REF!</definedName>
    <definedName name="_13_________________________________________123Graph_ACHART_4" hidden="1">#REF!</definedName>
    <definedName name="_13____________123Graph_XCHART_3" hidden="1">#REF!</definedName>
    <definedName name="_130__123Graph_ACHART_4" hidden="1">#REF!</definedName>
    <definedName name="_131__123Graph_XCHART_3" hidden="1">#REF!</definedName>
    <definedName name="_132__123Graph_XCHART_4" hidden="1">#REF!</definedName>
    <definedName name="_134aaa" hidden="1">{#N/A,#N/A,FALSE,"Aging Summary";#N/A,#N/A,FALSE,"Ratio Analysis";#N/A,#N/A,FALSE,"Test 120 Day Accts";#N/A,#N/A,FALSE,"Tickmarks"}</definedName>
    <definedName name="_14_________________________________________123Graph_XCHART_3" hidden="1">#REF!</definedName>
    <definedName name="_14____________123Graph_XCHART_4" hidden="1">#REF!</definedName>
    <definedName name="_15_________________________________________123Graph_XCHART_4" hidden="1">#REF!</definedName>
    <definedName name="_15___________123Graph_ACHART_4" hidden="1">#REF!</definedName>
    <definedName name="_16________________________________________123Graph_ACHART_4" hidden="1">#REF!</definedName>
    <definedName name="_16___________123Graph_XCHART_3" hidden="1">#REF!</definedName>
    <definedName name="_17________________________________________123Graph_XCHART_3" hidden="1">#REF!</definedName>
    <definedName name="_17___________123Graph_XCHART_4" hidden="1">#REF!</definedName>
    <definedName name="_18________________________________________123Graph_XCHART_4" hidden="1">#REF!</definedName>
    <definedName name="_18__________123Graph_ACHART_4" hidden="1">#REF!</definedName>
    <definedName name="_19_______________________________________123Graph_ACHART_4" hidden="1">#REF!</definedName>
    <definedName name="_19__________123Graph_XCHART_3" hidden="1">#REF!</definedName>
    <definedName name="_2________________________________________________123Graph_XCHART_4" hidden="1">#REF!</definedName>
    <definedName name="_2________________123Graph_XCHART_4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_______________________________________123Graph_XCHART_3" hidden="1">#REF!</definedName>
    <definedName name="_20__________123Graph_XCHART_4" hidden="1">#REF!</definedName>
    <definedName name="_21_______________________________________123Graph_XCHART_4" hidden="1">#REF!</definedName>
    <definedName name="_21_________123Graph_ACHART_4" hidden="1">#REF!</definedName>
    <definedName name="_22______________________________________123Graph_ACHART_4" hidden="1">#REF!</definedName>
    <definedName name="_22_________123Graph_XCHART_3" hidden="1">#REF!</definedName>
    <definedName name="_23______________________________________123Graph_XCHART_3" hidden="1">#REF!</definedName>
    <definedName name="_23_________123Graph_XCHART_4" hidden="1">#REF!</definedName>
    <definedName name="_24______________________________________123Graph_XCHART_4" hidden="1">#REF!</definedName>
    <definedName name="_24________123Graph_ACHART_4" hidden="1">#REF!</definedName>
    <definedName name="_25_____________________________________123Graph_ACHART_4" hidden="1">#REF!</definedName>
    <definedName name="_25________123Graph_XCHART_3" hidden="1">#REF!</definedName>
    <definedName name="_26_____________________________________123Graph_XCHART_3" hidden="1">#REF!</definedName>
    <definedName name="_26________123Graph_XCHART_4" hidden="1">#REF!</definedName>
    <definedName name="_27_____________________________________123Graph_XCHART_4" hidden="1">#REF!</definedName>
    <definedName name="_27_______123Graph_ACHART_4" hidden="1">#REF!</definedName>
    <definedName name="_28____________________________________123Graph_ACHART_4" hidden="1">#REF!</definedName>
    <definedName name="_28_______123Graph_XCHART_3" hidden="1">#REF!</definedName>
    <definedName name="_29____________________________________123Graph_XCHART_3" hidden="1">#REF!</definedName>
    <definedName name="_29_______123Graph_XCHART_4" hidden="1">#REF!</definedName>
    <definedName name="_3_______________________________________________123Graph_XCHART_4" hidden="1">#REF!</definedName>
    <definedName name="_3_______________123Graph_ACHART_4" hidden="1">#REF!</definedName>
    <definedName name="_3___123Graph_XCHART_4" hidden="1">#REF!</definedName>
    <definedName name="_3__123Graph_XCHART_3" hidden="1">#REF!</definedName>
    <definedName name="_3__123Graph_XCHART_4" hidden="1">#REF!</definedName>
    <definedName name="_30____________________________________123Graph_XCHART_4" hidden="1">#REF!</definedName>
    <definedName name="_30______123Graph_ACHART_4" hidden="1">#REF!</definedName>
    <definedName name="_31___________________________________123Graph_ACHART_4" hidden="1">#REF!</definedName>
    <definedName name="_31______123Graph_XCHART_3" hidden="1">#REF!</definedName>
    <definedName name="_32___________________________________123Graph_XCHART_3" hidden="1">#REF!</definedName>
    <definedName name="_32______123Graph_XCHART_4" hidden="1">#REF!</definedName>
    <definedName name="_33___________________________________123Graph_XCHART_4" hidden="1">#REF!</definedName>
    <definedName name="_33_____123Graph_ACHART_4" hidden="1">#REF!</definedName>
    <definedName name="_34__________________________________123Graph_ACHART_4" hidden="1">#REF!</definedName>
    <definedName name="_34_____123Graph_XCHART_3" hidden="1">#REF!</definedName>
    <definedName name="_35__________________________________123Graph_XCHART_3" hidden="1">#REF!</definedName>
    <definedName name="_35_____123Graph_XCHART_4" hidden="1">#REF!</definedName>
    <definedName name="_36__________________________________123Graph_XCHART_4" hidden="1">#REF!</definedName>
    <definedName name="_36____123Graph_ACHART_4" hidden="1">#REF!</definedName>
    <definedName name="_37_________________________________123Graph_ACHART_4" hidden="1">#REF!</definedName>
    <definedName name="_37____123Graph_XCHART_3" hidden="1">#REF!</definedName>
    <definedName name="_38_________________________________123Graph_XCHART_3" hidden="1">#REF!</definedName>
    <definedName name="_38____123Graph_XCHART_4" hidden="1">#REF!</definedName>
    <definedName name="_39_________________________________123Graph_XCHART_4" hidden="1">#REF!</definedName>
    <definedName name="_39___123Graph_ACHART_4" hidden="1">#REF!</definedName>
    <definedName name="_4______________________________________________123Graph_XCHART_4" hidden="1">#REF!</definedName>
    <definedName name="_4_______________123Graph_XCHART_3" hidden="1">#REF!</definedName>
    <definedName name="_4__123Graph_ACHART_4" hidden="1">#REF!</definedName>
    <definedName name="_4__123Graph_BChart_1A" hidden="1">#REF!</definedName>
    <definedName name="_4__123Graph_XCHART_4" hidden="1">#REF!</definedName>
    <definedName name="_40________________________________123Graph_ACHART_4" hidden="1">#REF!</definedName>
    <definedName name="_40___123Graph_XCHART_3" hidden="1">#REF!</definedName>
    <definedName name="_41________________________________123Graph_XCHART_3" hidden="1">#REF!</definedName>
    <definedName name="_41___123Graph_XCHART_4" hidden="1">#REF!</definedName>
    <definedName name="_42________________________________123Graph_XCHART_4" hidden="1">#REF!</definedName>
    <definedName name="_42__123Graph_ACHART_4" hidden="1">#REF!</definedName>
    <definedName name="_43_______________________________123Graph_ACHART_4" hidden="1">#REF!</definedName>
    <definedName name="_43__123Graph_XCHART_3" hidden="1">#REF!</definedName>
    <definedName name="_44_______________________________123Graph_XCHART_3" hidden="1">#REF!</definedName>
    <definedName name="_44__123Graph_XCHART_4" hidden="1">#REF!</definedName>
    <definedName name="_45_______________________________123Graph_XCHART_4" hidden="1">#REF!</definedName>
    <definedName name="_46______________________________123Graph_ACHART_4" hidden="1">#REF!</definedName>
    <definedName name="_47______________________________123Graph_XCHART_3" hidden="1">#REF!</definedName>
    <definedName name="_48______________________________123Graph_XCHART_4" hidden="1">#REF!</definedName>
    <definedName name="_49_____________________________123Graph_ACHART_4" hidden="1">#REF!</definedName>
    <definedName name="_4aaa" hidden="1">{#N/A,#N/A,FALSE,"Aging Summary";#N/A,#N/A,FALSE,"Ratio Analysis";#N/A,#N/A,FALSE,"Test 120 Day Accts";#N/A,#N/A,FALSE,"Tickmarks"}</definedName>
    <definedName name="_5_____________________________________________123Graph_XCHART_4" hidden="1">#REF!</definedName>
    <definedName name="_5_______________123Graph_XCHART_4" hidden="1">#REF!</definedName>
    <definedName name="_5__123Graph_XCHART_3" hidden="1">#REF!</definedName>
    <definedName name="_50_____________________________123Graph_XCHART_3" hidden="1">#REF!</definedName>
    <definedName name="_51_____________________________123Graph_XCHART_4" hidden="1">#REF!</definedName>
    <definedName name="_52____________________________123Graph_ACHART_4" hidden="1">#REF!</definedName>
    <definedName name="_53____________________________123Graph_XCHART_3" hidden="1">#REF!</definedName>
    <definedName name="_54____________________________123Graph_XCHART_4" hidden="1">#REF!</definedName>
    <definedName name="_55___________________________123Graph_ACHART_4" hidden="1">#REF!</definedName>
    <definedName name="_56___________________________123Graph_XCHART_3" hidden="1">#REF!</definedName>
    <definedName name="_57___________________________123Graph_XCHART_4" hidden="1">#REF!</definedName>
    <definedName name="_58__________________________123Graph_ACHART_4" hidden="1">#REF!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____________________________________________123Graph_XCHART_4" hidden="1">#REF!</definedName>
    <definedName name="_6______________123Graph_ACHART_4" hidden="1">#REF!</definedName>
    <definedName name="_6__123Graph_XCHART_4" hidden="1">#REF!</definedName>
    <definedName name="_60__________________________123Graph_XCHART_4" hidden="1">#REF!</definedName>
    <definedName name="_61_________________________123Graph_ACHART_4" hidden="1">#REF!</definedName>
    <definedName name="_62_________________________123Graph_XCHART_3" hidden="1">#REF!</definedName>
    <definedName name="_63_________________________123Graph_XCHART_4" hidden="1">#REF!</definedName>
    <definedName name="_64________________________123Graph_ACHART_4" hidden="1">#REF!</definedName>
    <definedName name="_65________________________123Graph_XCHART_3" hidden="1">#REF!</definedName>
    <definedName name="_66________________________123Graph_XCHART_4" hidden="1">#REF!</definedName>
    <definedName name="_67_______________________123Graph_ACHART_4" hidden="1">#REF!</definedName>
    <definedName name="_68_______________________123Graph_XCHART_3" hidden="1">#REF!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___________________________________________123Graph_ACHART_4" hidden="1">#REF!</definedName>
    <definedName name="_7______________123Graph_XCHART_3" hidden="1">#REF!</definedName>
    <definedName name="_70______________________123Graph_ACHART_4" hidden="1">#REF!</definedName>
    <definedName name="_71______________________123Graph_XCHART_3" hidden="1">#REF!</definedName>
    <definedName name="_72______________________123Graph_XCHART_4" hidden="1">#REF!</definedName>
    <definedName name="_73_____________________123Graph_ACHART_4" hidden="1">#REF!</definedName>
    <definedName name="_74_____________________123Graph_XCHART_3" hidden="1">#REF!</definedName>
    <definedName name="_75_____________________123Graph_XCHART_4" hidden="1">#REF!</definedName>
    <definedName name="_76____________________123Graph_ACHART_4" hidden="1">#REF!</definedName>
    <definedName name="_77____________________123Graph_XCHART_3" hidden="1">#REF!</definedName>
    <definedName name="_78____________________123Graph_XCHART_4" hidden="1">#REF!</definedName>
    <definedName name="_79___________________123Graph_ACHART_4" hidden="1">#REF!</definedName>
    <definedName name="_8___________________________________________123Graph_XCHART_3" hidden="1">#REF!</definedName>
    <definedName name="_8______________123Graph_XCHART_4" hidden="1">#REF!</definedName>
    <definedName name="_80___________________123Graph_XCHART_3" hidden="1">#REF!</definedName>
    <definedName name="_81___________________123Graph_XCHART_4" hidden="1">#REF!</definedName>
    <definedName name="_82__________________123Graph_ACHART_4" hidden="1">#REF!</definedName>
    <definedName name="_83__________________123Graph_XCHART_3" hidden="1">#REF!</definedName>
    <definedName name="_84__________________123Graph_XCHART_4" hidden="1">#REF!</definedName>
    <definedName name="_85_________________123Graph_ACHART_4" hidden="1">#REF!</definedName>
    <definedName name="_86_________________123Graph_XCHART_3" hidden="1">#REF!</definedName>
    <definedName name="_87_________________123Graph_XCHART_4" hidden="1">#REF!</definedName>
    <definedName name="_88________________123Graph_ACHART_4" hidden="1">#REF!</definedName>
    <definedName name="_89________________123Graph_XCHART_3" hidden="1">#REF!</definedName>
    <definedName name="_9___________________________________________123Graph_XCHART_4" hidden="1">#REF!</definedName>
    <definedName name="_9_____________123Graph_ACHART_4" hidden="1">#REF!</definedName>
    <definedName name="_90________________123Graph_XCHART_4" hidden="1">#REF!</definedName>
    <definedName name="_91_______________123Graph_ACHART_4" hidden="1">#REF!</definedName>
    <definedName name="_92_______________123Graph_XCHART_3" hidden="1">#REF!</definedName>
    <definedName name="_93_______________123Graph_XCHART_4" hidden="1">#REF!</definedName>
    <definedName name="_94______________123Graph_ACHART_4" hidden="1">#REF!</definedName>
    <definedName name="_95______________123Graph_XCHART_3" hidden="1">#REF!</definedName>
    <definedName name="_96______________123Graph_XCHART_4" hidden="1">#REF!</definedName>
    <definedName name="_97_____________123Graph_ACHART_4" hidden="1">#REF!</definedName>
    <definedName name="_98_____________123Graph_XCHART_3" hidden="1">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" hidden="1">{"ÜBERSICHT",#N/A,FALSE,"ABW KUM";"Kostenzoom",#N/A,FALSE,"ABW KUM";"ÜBERSICHT",#N/A,FALSE,"ABW HORE";"Kostenzoom",#N/A,FALSE,"ABW HORE"}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xlnm._FilterDatabase" localSheetId="0" hidden="1">Summary!$A$3:$AG$67</definedName>
    <definedName name="_xlnm._FilterDatabase" hidden="1">#REF!</definedName>
    <definedName name="_hkf8" hidden="1">{"glc1",#N/A,FALSE,"GLC";"glc2",#N/A,FALSE,"GLC";"glc3",#N/A,FALSE,"GLC";"glc4",#N/A,FALSE,"GLC";"glc5",#N/A,FALSE,"GLC"}</definedName>
    <definedName name="_Key1" hidden="1">'[3]Natl Consult Reg.'!#REF!</definedName>
    <definedName name="_Key2" hidden="1">'[3]Natl Consult Reg.'!#REF!</definedName>
    <definedName name="_Order1" hidden="1">255</definedName>
    <definedName name="_Order2" hidden="1">255</definedName>
    <definedName name="_Parse_In" hidden="1">#REF!</definedName>
    <definedName name="_Regression_Int" hidden="1">1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u1" hidden="1">{#N/A,#N/A,TRUE,"Engineering Dept";#N/A,#N/A,TRUE,"Sales Dept";#N/A,#N/A,TRUE,"Marketing Dept";#N/A,#N/A,TRUE,"Admin Dept"}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dmin_exp">[4]Sensitivity!$S$17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s" hidden="1">{"ÜBERSICHT",#N/A,FALSE,"ABW KUM";"Kostenzoom",#N/A,FALSE,"ABW KUM";"ÜBERSICHT",#N/A,FALSE,"ABW HORE";"Kostenzoom",#N/A,FALSE,"ABW HORE"}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adLink" hidden="1">#REF!</definedName>
    <definedName name="bb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loomberg" hidden="1">{"glc1",#N/A,FALSE,"GLC";"glc2",#N/A,FALSE,"GLC";"glc3",#N/A,FALSE,"GLC";"glc4",#N/A,FALSE,"GLC";"glc5",#N/A,FALSE,"GLC"}</definedName>
    <definedName name="BLPH1" hidden="1">'[5]Read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'[5]Read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c_" hidden="1">{0,0,0,TRUE;0,0,0,0;0,0,0,0;0,0,0,0}</definedName>
    <definedName name="capex_depr" hidden="1">{"'domaće količine'!$K$34:$P$47"}</definedName>
    <definedName name="carlos" hidden="1">{#N/A,"10% Success",FALSE,"Sales Forecast";#N/A,#N/A,FALSE,"Sheet2"}</definedName>
    <definedName name="CelCodePrim" hidden="1">[6]Plan!#REF!</definedName>
    <definedName name="CelCodeSec" hidden="1">[6]Plan!#REF!</definedName>
    <definedName name="CelCritPrim" hidden="1">[6]Plan!#REF!</definedName>
    <definedName name="CelCritSec" hidden="1">[6]Plan!#REF!</definedName>
    <definedName name="CF_7_ktn" hidden="1">{"Output-All",#N/A,FALSE,"Output"}</definedName>
    <definedName name="cf2_" hidden="1">{0,0,0,0}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[6]Plan!#REF!</definedName>
    <definedName name="codelib1" hidden="1">[6]Plan!#REF!</definedName>
    <definedName name="CoLibMaj" hidden="1">[6]Plan!#REF!</definedName>
    <definedName name="CoLibMineur" hidden="1">[6]Plan!#REF!</definedName>
    <definedName name="comp">[7]Титул!$B$6</definedName>
    <definedName name="Cost_of_Sales">[4]Sensitivity!$S$5</definedName>
    <definedName name="cu00.UserArea" hidden="1">[8]cus_HK1033!$B$2:$P$192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d" hidden="1">{"'Grafik Kontrol'!$A$1:$J$8"}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s" hidden="1">{"glc1",#N/A,FALSE,"GLC";"glc2",#N/A,FALSE,"GLC";"glc3",#N/A,FALSE,"GLC";"glc4",#N/A,FALSE,"GLC";"glc5",#N/A,FALSE,"GLC"}</definedName>
    <definedName name="dfzb" hidden="1">#REF!</definedName>
    <definedName name="dkhnd" hidden="1">{"ÜBER mit FW","THU",FALSE,"HORE KORR!";"ÜBERSICHT",#N/A,FALSE,"BUDGET 1997_98";"ÜBER mit FW",#N/A,FALSE,"IST KUM KORR!!";"ÜBERSICHT",#N/A,FALSE,"PLAN KUM"}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fsefsefse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snrc7c1" hidden="1">[9]comps!$A$47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ilialen" hidden="1">{"ÜBER mit FW","THU",FALSE,"HORE KORR!";"ÜBERSICHT",#N/A,FALSE,"BUDGET 1997_98";"ÜBER mit FW",#N/A,FALSE,"IST KUM KORR!!";"ÜBERSICHT",#N/A,FALSE,"PLAN KUM"}</definedName>
    <definedName name="fjhgd" hidden="1">{"'Sheet1'!$A$1:$G$85"}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G" hidden="1">{"'Grafik Kontrol'!$A$1:$J$8"}</definedName>
    <definedName name="GELLL" hidden="1">{"'Grafik Kontrol'!$A$1:$J$8"}</definedName>
    <definedName name="general_exp." hidden="1">{#N/A,"100% Success",TRUE,"Sales Forecast";#N/A,#N/A,TRUE,"Sheet2"}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hg" hidden="1">{"'Grafik Kontrol'!$A$1:$J$8"}</definedName>
    <definedName name="gjgh" hidden="1">{"'Prices'!$A$4:$J$27"}</definedName>
    <definedName name="Grahp" hidden="1">[1]T1!#REF!</definedName>
    <definedName name="HH" hidden="1">{"'Grafik Kontrol'!$A$1:$J$8"}</definedName>
    <definedName name="hjj" hidden="1">{"glc1",#N/A,FALSE,"GLC";"glc2",#N/A,FALSE,"GLC";"glc3",#N/A,FALSE,"GLC";"glc4",#N/A,FALSE,"GLC";"glc5",#N/A,FALSE,"GLC"}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İŞŞL" hidden="1">{"'Grafik Kontrol'!$A$1:$J$8"}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gjhg" hidden="1">#REF!</definedName>
    <definedName name="joaquim" hidden="1">{#N/A,"100% Success",TRUE,"Sales Forecast";#N/A,#N/A,TRUE,"Sheet2"}</definedName>
    <definedName name="K" hidden="1">{"'Grafik Kontrol'!$A$1:$J$8"}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tzuk" hidden="1">{#N/A,#N/A,FALSE,"Aging Summary";#N/A,#N/A,FALSE,"Ratio Analysis";#N/A,#N/A,FALSE,"Test 120 Day Accts";#N/A,#N/A,FALSE,"Tickmarks"}</definedName>
    <definedName name="l" hidden="1">{"ÜBER mit FW","THU",FALSE,"HORE KORR!";"ÜBERSICHT",#N/A,FALSE,"BUDGET 1997_98";"ÜBER mit FW",#N/A,FALSE,"IST KUM KORR!!";"ÜBERSICHT",#N/A,FALSE,"PLAN KUM"}</definedName>
    <definedName name="limcount" hidden="1">1</definedName>
    <definedName name="lkj" hidden="1">{#N/A,#N/A,FALSE,"Aging Summary";#N/A,#N/A,FALSE,"Ratio Analysis";#N/A,#N/A,FALSE,"Test 120 Day Accts";#N/A,#N/A,FALSE,"Tickmarks"}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market" hidden="1">{#N/A,"70% Success",FALSE,"Sales Forecast";#N/A,#N/A,FALSE,"Sheet2"}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name" hidden="1">{#N/A,#N/A,FALSE,"Aging Summary";#N/A,#N/A,FALSE,"Ratio Analysis";#N/A,#N/A,FALSE,"Test 120 Day Accts";#N/A,#N/A,FALSE,"Tickmarks"}</definedName>
    <definedName name="New_spaces">[4]Sensitivity!$I$35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o" hidden="1">{"DRUCK",#N/A,FALSE,"HOCHRECHNUNG KORR!!!!";"DRUCK",#N/A,FALSE,"BUDGET 1997_98";"DRUCK",#N/A,FALSE,"PL KUM";"DRUCK",#N/A,FALSE,"VJ KUM";"DRUCK",#N/A,FALSE,"IST KUM KORR!!!"}</definedName>
    <definedName name="OI" hidden="1">{"'Grafik Kontrol'!$A$1:$J$8"}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o" hidden="1">{"ÜBER mit FW","THU",FALSE,"HORE KORR!";"ÜBERSICHT",#N/A,FALSE,"BUDGET 1997_98";"ÜBER mit FW",#N/A,FALSE,"IST KUM KORR!!";"ÜBERSICHT",#N/A,FALSE,"PLAN KUM"}</definedName>
    <definedName name="p" hidden="1">{"DRUCK",#N/A,FALSE,"HOCHRECHNUNG KORR!!!!";"DRUCK",#N/A,FALSE,"BUDGET 1997_98";"DRUCK",#N/A,FALSE,"PL KUM";"DRUCK",#N/A,FALSE,"VJ KUM";"DRUCK",#N/A,FALSE,"IST KUM KORR!!!"}</definedName>
    <definedName name="pedro" hidden="1">{#N/A,"30% Success",TRUE,"Sales Forecast";#N/A,#N/A,TRUE,"Sheet2"}</definedName>
    <definedName name="plan" hidden="1">[6]Plan!#REF!</definedName>
    <definedName name="plan1" hidden="1">[6]Plan!#REF!</definedName>
    <definedName name="PLMajeur" hidden="1">[6]Plan!#REF!</definedName>
    <definedName name="PlMineur" hidden="1">[6]Plan!#REF!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ice_dynamics">[4]Sensitivity!$S$6</definedName>
    <definedName name="ptvkz" hidden="1">{"'Sheet1'!$A$1:$G$85"}</definedName>
    <definedName name="PUB_FileID" hidden="1">"L10003363.xls"</definedName>
    <definedName name="PUB_UserID" hidden="1">"MAYERX"</definedName>
    <definedName name="q" hidden="1">{"Inflation-BaseYear",#N/A,FALSE,"Inputs"}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edo" hidden="1">{#N/A,#N/A,FALSE,"ACQ_GRAPHS";#N/A,#N/A,FALSE,"T_1 GRAPHS";#N/A,#N/A,FALSE,"T_2 GRAPHS";#N/A,#N/A,FALSE,"COMB_GRAPHS"}</definedName>
    <definedName name="rere" hidden="1">{"'Sheet1'!$A$1:$G$85"}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h56uh56ju" hidden="1">{"glc1",#N/A,FALSE,"GLC";"glc2",#N/A,FALSE,"GLC";"glc3",#N/A,FALSE,"GLC";"glc4",#N/A,FALSE,"GLC";"glc5",#N/A,FALSE,"GLC"}</definedName>
    <definedName name="rty" hidden="1">{#N/A,#N/A,FALSE,"Aging Summary";#N/A,#N/A,FALSE,"Ratio Analysis";#N/A,#N/A,FALSE,"Test 120 Day Accts";#N/A,#N/A,FALSE,"Tickmarks"}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s" hidden="1">{#N/A,#N/A,FALSE,"Aging Summary";#N/A,#N/A,FALSE,"Ratio Analysis";#N/A,#N/A,FALSE,"Test 120 Day Accts";#N/A,#N/A,FALSE,"Tickmarks"}</definedName>
    <definedName name="SAPBEXrevision" hidden="1">5</definedName>
    <definedName name="SAPBEXsysID" hidden="1">"BCP"</definedName>
    <definedName name="SAPBEXwbID" hidden="1">"3L9OXLS1XBUD6BY0FLXXHQ6NA"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lling_exp">[4]Sensitivity!$I$17</definedName>
    <definedName name="sencount" hidden="1">1</definedName>
    <definedName name="shit" hidden="1">{"ÜBER mit FW","THU",FALSE,"HORE KORR!";"ÜBERSICHT",#N/A,FALSE,"BUDGET 1997_98";"ÜBER mit FW",#N/A,FALSE,"IST KUM KORR!!";"ÜBERSICHT",#N/A,FALSE,"PLAN KUM"}</definedName>
    <definedName name="solver_lin" hidden="1">0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nya" hidden="1">{#N/A,#N/A,FALSE,"Aging Summary";#N/A,#N/A,FALSE,"Ratio Analysis";#N/A,#N/A,FALSE,"Test 120 Day Accts";#N/A,#N/A,FALSE,"Tickmarks"}</definedName>
    <definedName name="Template" hidden="1">#REF!</definedName>
    <definedName name="tertw" hidden="1">{#N/A,#N/A,FALSE,"Aging Summary";#N/A,#N/A,FALSE,"Ratio Analysis";#N/A,#N/A,FALSE,"Test 120 Day Accts";#N/A,#N/A,FALSE,"Tickmarks"}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rtgf" hidden="1">{#N/A,#N/A,FALSE,"Aging Summary";#N/A,#N/A,FALSE,"Ratio Analysis";#N/A,#N/A,FALSE,"Test 120 Day Accts";#N/A,#N/A,FALSE,"Tickmarks"}</definedName>
    <definedName name="TTT" hidden="1">{"'Grafik Kontrol'!$A$1:$J$8"}</definedName>
    <definedName name="U" hidden="1">{"'Grafik Kontrol'!$A$1:$J$8"}</definedName>
    <definedName name="uu" hidden="1">{#N/A,#N/A,TRUE,"Engineering Dept";#N/A,#N/A,TRUE,"Sales Dept";#N/A,#N/A,TRUE,"Marketing Dept";#N/A,#N/A,TRUE,"Admin Dept"}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ChampSR" hidden="1">FALSE</definedName>
    <definedName name="VDossierSR" hidden="1">"DEMOSR.XLS"</definedName>
    <definedName name="VNbPerSR" hidden="1">5</definedName>
    <definedName name="vur" hidden="1">#REF!</definedName>
    <definedName name="vural" hidden="1">#REF!</definedName>
    <definedName name="w" hidden="1">{"ÜBER mit FW","THU",FALSE,"HORE KORR!";"ÜBERSICHT",#N/A,FALSE,"BUDGET 1997_98";"ÜBER mit FW",#N/A,FALSE,"IST KUM KORR!!";"ÜBERSICHT",#N/A,FALSE,"PLAN KUM"}</definedName>
    <definedName name="WE" hidden="1">{"'Grafik Kontrol'!$A$1:$J$8"}</definedName>
    <definedName name="wer" hidden="1">{#N/A,#N/A,FALSE,"Aging Summary";#N/A,#N/A,FALSE,"Ratio Analysis";#N/A,#N/A,FALSE,"Test 120 Day Accts";#N/A,#N/A,FALSE,"Tickmarks"}</definedName>
    <definedName name="werner" hidden="1">{"DRUCK",#N/A,FALSE,"HOCHRECHNUNG KORR!!!!";"DRUCK",#N/A,FALSE,"BUDGET 1997_98";"DRUCK",#N/A,FALSE,"PL KUM";"DRUCK",#N/A,FALSE,"VJ KUM";"DRUCK",#N/A,FALSE,"IST KUM KORR!!!"}</definedName>
    <definedName name="weyw" hidden="1">#REF!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xed._.Assets._.Note._.and._.Depreciation." hidden="1">{#N/A,#N/A,FALSE,"FA_1";#N/A,#N/A,FALSE,"Dep'n SE";#N/A,#N/A,FALSE,"Dep'n FC"}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SA._.BS._.and._.PL." hidden="1">{"BS1",#N/A,TRUE,"RSA_FS";"BS2",#N/A,TRUE,"RSA_FS";"BS3",#N/A,TRUE,"RSA_FS"}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cvfbf" hidden="1">{"'Sheet1'!$A$12:$K$107"}</definedName>
    <definedName name="XREF_COLUMN_1" hidden="1">[10]трансформация1!#REF!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[10]трансформация1!#REF!</definedName>
    <definedName name="XRefCopy2Row" hidden="1">#REF!</definedName>
    <definedName name="XRefCopy3" hidden="1">[10]трансформация1!#REF!</definedName>
    <definedName name="XRefCopy3Row" hidden="1">#REF!</definedName>
    <definedName name="XRefCopyRangeCount" hidden="1">1</definedName>
    <definedName name="XRefPaste1" hidden="1">[10]трансформация1!#REF!</definedName>
    <definedName name="XRefPaste1Row" hidden="1">#REF!</definedName>
    <definedName name="XRefPaste2" hidden="1">[10]трансформация1!#REF!</definedName>
    <definedName name="XRefPaste2Row" hidden="1">#REF!</definedName>
    <definedName name="XRefPaste3" hidden="1">[10]трансформация1!#REF!</definedName>
    <definedName name="XRefPaste3Row" hidden="1">#REF!</definedName>
    <definedName name="XRefPaste4" hidden="1">[10]трансформация1!#REF!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as" hidden="1">#REF!</definedName>
    <definedName name="yasin" hidden="1">#REF!</definedName>
    <definedName name="YYY" hidden="1">{"'Grafik Kontrol'!$A$1:$J$8"}</definedName>
    <definedName name="z" hidden="1">{"Output-Min",#N/A,FALSE,"Output"}</definedName>
    <definedName name="Z_0595F038_10C1_11D1_BBF1_0020AF29375F_.wvu.Cols" hidden="1">'[11]ECONOMIC DATA'!$D$1:$F$65536,'[11]ECONOMIC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'[11]TRAFFIC CALC'!$D$1:$F$65536,'[11]TRAFFIC CALC'!#REF!</definedName>
    <definedName name="Z_0595F048_10C1_11D1_BBF1_0020AF29375F_.wvu.Cols" hidden="1">'[11]TRAFFIC PARM'!$D$1:$F$65536,'[11]TRAFFIC PARM'!#REF!</definedName>
    <definedName name="Z_0595F050_10C1_11D1_BBF1_0020AF29375F_.wvu.Cols" hidden="1">'[11]ECONOMIC DATA'!$A$1:$C$65536,'[11]ECONOMIC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'[11]TRAFFIC CALC'!$A$1:$C$65536,'[11]TRAFFIC CALC'!#REF!</definedName>
    <definedName name="Z_0595F060_10C1_11D1_BBF1_0020AF29375F_.wvu.Cols" hidden="1">'[11]TRAFFIC PARM'!$A$1:$C$65536,'[11]TRAFFIC PARM'!#REF!</definedName>
    <definedName name="Z_195152F2_E1B3_11D0_BBF1_0020AF29375F_.wvu.Cols" hidden="1">'[11]ECONOMIC DATA'!$D$1:$F$65536,'[11]ECONOMIC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'[11]TRAFFIC CALC'!$D$1:$F$65536,'[11]TRAFFIC CALC'!#REF!</definedName>
    <definedName name="Z_19515302_E1B3_11D0_BBF1_0020AF29375F_.wvu.Cols" hidden="1">'[11]TRAFFIC PARM'!$D$1:$F$65536,'[11]TRAFFIC PARM'!#REF!</definedName>
    <definedName name="Z_1951530A_E1B3_11D0_BBF1_0020AF29375F_.wvu.Cols" hidden="1">'[11]ECONOMIC DATA'!$A$1:$C$65536,'[11]ECONOMIC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'[11]TRAFFIC CALC'!$A$1:$C$65536,'[11]TRAFFIC CALC'!#REF!</definedName>
    <definedName name="Z_1951531A_E1B3_11D0_BBF1_0020AF29375F_.wvu.Cols" hidden="1">'[11]TRAFFIC PARM'!$A$1:$C$65536,'[11]TRAFFIC PARM'!#REF!</definedName>
    <definedName name="Z_1C3AD0CD_BF0C_4C4E_9071_158A2F5215E2_.wvu.Rows" hidden="1">#REF!,#REF!,#REF!</definedName>
    <definedName name="Z_2185FC51_7502_43A8_900A_0000B7F738F9_.wvu.Rows" hidden="1">[12]Forecast!$A$26:$IV$29,[12]Forecast!$A$35:$IV$36,[12]Forecast!$A$52:$IV$52,[12]Forecast!$A$56:$IV$60,[12]Forecast!$A$93:$IV$95,[12]Forecast!$A$106:$IV$114,[12]Forecast!$A$119:$IV$120,[12]Forecast!$A$123:$IV$124,[12]Forecast!$A$189:$IV$189,[12]Forecast!$A$254:$IV$254,[12]Forecast!$A$258:$IV$267,[12]Forecast!$A$270:$IV$271,[12]Forecast!$A$273:$IV$313,[12]Forecast!$A$317:$IV$318,[12]Forecast!$A$322:$IV$327,[12]Forecast!$A$339:$IV$339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6EE4AFEA_8A42_11D0_BBF1_0020AF29375F_.wvu.Cols" hidden="1">'[11]ECONOMIC DATA'!$D$1:$F$65536,'[11]ECONOMIC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'[11]TRAFFIC CALC'!$D$1:$F$65536,'[11]TRAFFIC CALC'!#REF!</definedName>
    <definedName name="Z_6EE4AFFA_8A42_11D0_BBF1_0020AF29375F_.wvu.Cols" hidden="1">'[11]TRAFFIC PARM'!$D$1:$F$65536,'[11]TRAFFIC PARM'!#REF!</definedName>
    <definedName name="Z_6EE4B002_8A42_11D0_BBF1_0020AF29375F_.wvu.Cols" hidden="1">'[11]ECONOMIC DATA'!$A$1:$C$65536,'[11]ECONOMIC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'[11]TRAFFIC CALC'!$A$1:$C$65536,'[11]TRAFFIC CALC'!#REF!</definedName>
    <definedName name="Z_6EE4B012_8A42_11D0_BBF1_0020AF29375F_.wvu.Cols" hidden="1">'[11]TRAFFIC PARM'!$A$1:$C$65536,'[11]TRAFFIC PARM'!#REF!</definedName>
    <definedName name="Z_9208C872_C6DF_11D0_B623_0020AF49B783_.wvu.Cols" hidden="1">'[11]ECONOMIC DATA'!$D$1:$F$65536,'[11]ECONOMIC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'[11]TRAFFIC CALC'!$D$1:$F$65536,'[11]TRAFFIC CALC'!#REF!</definedName>
    <definedName name="Z_9208C882_C6DF_11D0_B623_0020AF49B783_.wvu.Cols" hidden="1">'[11]TRAFFIC PARM'!$D$1:$F$65536,'[11]TRAFFIC PARM'!#REF!</definedName>
    <definedName name="Z_9208C88A_C6DF_11D0_B623_0020AF49B783_.wvu.Cols" hidden="1">'[11]ECONOMIC DATA'!$A$1:$C$65536,'[11]ECONOMIC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'[11]TRAFFIC CALC'!$A$1:$C$65536,'[11]TRAFFIC CALC'!#REF!</definedName>
    <definedName name="Z_9208C89A_C6DF_11D0_B623_0020AF49B783_.wvu.Cols" hidden="1">'[11]TRAFFIC PARM'!$A$1:$C$65536,'[11]TRAFFIC PARM'!#REF!</definedName>
    <definedName name="Z_92F7E099_0E3C_11D1_BBF1_0020AF29375F_.wvu.Cols" hidden="1">'[11]ECONOMIC DATA'!$D$1:$F$65536,'[11]ECONOMIC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'[11]TRAFFIC CALC'!$D$1:$F$65536,'[11]TRAFFIC CALC'!#REF!</definedName>
    <definedName name="Z_92F7E0A9_0E3C_11D1_BBF1_0020AF29375F_.wvu.Cols" hidden="1">'[11]TRAFFIC PARM'!$D$1:$F$65536,'[11]TRAFFIC PARM'!#REF!</definedName>
    <definedName name="Z_92F7E0B1_0E3C_11D1_BBF1_0020AF29375F_.wvu.Cols" hidden="1">'[11]ECONOMIC DATA'!$A$1:$C$65536,'[11]ECONOMIC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'[11]TRAFFIC CALC'!$A$1:$C$65536,'[11]TRAFFIC CALC'!#REF!</definedName>
    <definedName name="Z_92F7E0C1_0E3C_11D1_BBF1_0020AF29375F_.wvu.Cols" hidden="1">'[11]TRAFFIC PARM'!$A$1:$C$65536,'[11]TRAFFIC PARM'!#REF!</definedName>
    <definedName name="Z_96AA1B52_E178_11D0_BBF1_0020AF29375F_.wvu.Cols" hidden="1">'[11]ECONOMIC DATA'!$D$1:$F$65536,'[11]ECONOMIC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'[11]TRAFFIC CALC'!$D$1:$F$65536,'[11]TRAFFIC CALC'!#REF!</definedName>
    <definedName name="Z_96AA1B62_E178_11D0_BBF1_0020AF29375F_.wvu.Cols" hidden="1">'[11]TRAFFIC PARM'!$D$1:$F$65536,'[11]TRAFFIC PARM'!#REF!</definedName>
    <definedName name="Z_96AA1B6A_E178_11D0_BBF1_0020AF29375F_.wvu.Cols" hidden="1">'[11]ECONOMIC DATA'!$A$1:$C$65536,'[11]ECONOMIC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'[11]TRAFFIC CALC'!$A$1:$C$65536,'[11]TRAFFIC CALC'!#REF!</definedName>
    <definedName name="Z_96AA1B7A_E178_11D0_BBF1_0020AF29375F_.wvu.Cols" hidden="1">'[11]TRAFFIC PARM'!$A$1:$C$65536,'[11]TRAFFIC PARM'!#REF!</definedName>
    <definedName name="Z_99D15F62_90C4_405A_985F_7C185F19F985_.wvu.Rows" hidden="1">[12]Forecast!$A$26:$IV$29,[12]Forecast!$A$35:$IV$36,[12]Forecast!$A$52:$IV$52,[12]Forecast!$A$56:$IV$60,[12]Forecast!$A$93:$IV$95,[12]Forecast!$A$106:$IV$114,[12]Forecast!$A$119:$IV$120,[12]Forecast!$A$123:$IV$124,[12]Forecast!$A$189:$IV$189,[12]Forecast!$A$254:$IV$254,[12]Forecast!$A$258:$IV$267,[12]Forecast!$A$270:$IV$271,[12]Forecast!$A$273:$IV$313,[12]Forecast!$A$317:$IV$318,[12]Forecast!$A$322:$IV$327,[12]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'[11]ECONOMIC DATA'!$D$1:$F$65536,'[11]ECONOMIC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'[11]TRAFFIC CALC'!$D$1:$F$65536,'[11]TRAFFIC CALC'!#REF!</definedName>
    <definedName name="Z_AD1AC27D_B0C2_11D0_BBF1_0020AF29375F_.wvu.Cols" hidden="1">'[11]TRAFFIC PARM'!$D$1:$F$65536,'[11]TRAFFIC PARM'!#REF!</definedName>
    <definedName name="Z_AD1AC285_B0C2_11D0_BBF1_0020AF29375F_.wvu.Cols" hidden="1">'[11]ECONOMIC DATA'!$A$1:$C$65536,'[11]ECONOMIC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'[11]TRAFFIC CALC'!$A$1:$C$65536,'[11]TRAFFIC CALC'!#REF!</definedName>
    <definedName name="Z_AD1AC295_B0C2_11D0_BBF1_0020AF29375F_.wvu.Cols" hidden="1">'[11]TRAFFIC PARM'!$A$1:$C$65536,'[11]TRAFFIC PARM'!#REF!</definedName>
    <definedName name="Z_C0A63332_F77B_11D0_B623_0020AF49B783_.wvu.Cols" hidden="1">'[11]ECONOMIC DATA'!$D$1:$F$65536,'[11]ECONOMIC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'[11]TRAFFIC CALC'!$D$1:$F$65536,'[11]TRAFFIC CALC'!#REF!</definedName>
    <definedName name="Z_C0A63342_F77B_11D0_B623_0020AF49B783_.wvu.Cols" hidden="1">'[11]TRAFFIC PARM'!$D$1:$F$65536,'[11]TRAFFIC PARM'!#REF!</definedName>
    <definedName name="Z_C0A6334A_F77B_11D0_B623_0020AF49B783_.wvu.Cols" hidden="1">'[11]ECONOMIC DATA'!$A$1:$C$65536,'[11]ECONOMIC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'[11]TRAFFIC CALC'!$A$1:$C$65536,'[11]TRAFFIC CALC'!#REF!</definedName>
    <definedName name="Z_C0A6335A_F77B_11D0_B623_0020AF49B783_.wvu.Cols" hidden="1">'[11]TRAFFIC PARM'!$A$1:$C$65536,'[11]TRAFFIC PARM'!#REF!</definedName>
    <definedName name="Z_CB1D7872_F78D_11D0_B623_0020AF49B783_.wvu.Cols" hidden="1">'[11]ECONOMIC DATA'!$D$1:$F$65536,'[11]ECONOMIC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'[11]TRAFFIC CALC'!$D$1:$F$65536,'[11]TRAFFIC CALC'!#REF!</definedName>
    <definedName name="Z_CB1D7882_F78D_11D0_B623_0020AF49B783_.wvu.Cols" hidden="1">'[11]TRAFFIC PARM'!$D$1:$F$65536,'[11]TRAFFIC PARM'!#REF!</definedName>
    <definedName name="Z_CB1D788A_F78D_11D0_B623_0020AF49B783_.wvu.Cols" hidden="1">'[11]ECONOMIC DATA'!$A$1:$C$65536,'[11]ECONOMIC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'[11]TRAFFIC CALC'!$A$1:$C$65536,'[11]TRAFFIC CALC'!#REF!</definedName>
    <definedName name="Z_CB1D789A_F78D_11D0_B623_0020AF49B783_.wvu.Cols" hidden="1">'[11]TRAFFIC PARM'!$A$1:$C$65536,'[11]TRAFFIC PARM'!#REF!</definedName>
    <definedName name="Z_CB1D7A38_F78D_11D0_B623_0020AF49B783_.wvu.Cols" hidden="1">'[11]ECONOMIC DATA'!$D$1:$F$65536,'[11]ECONOMIC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'[11]TRAFFIC CALC'!$D$1:$F$65536,'[11]TRAFFIC CALC'!#REF!</definedName>
    <definedName name="Z_CB1D7A48_F78D_11D0_B623_0020AF49B783_.wvu.Cols" hidden="1">'[11]TRAFFIC PARM'!$D$1:$F$65536,'[11]TRAFFIC PARM'!#REF!</definedName>
    <definedName name="Z_CB1D7A50_F78D_11D0_B623_0020AF49B783_.wvu.Cols" hidden="1">'[11]ECONOMIC DATA'!$A$1:$C$65536,'[11]ECONOMIC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'[11]TRAFFIC CALC'!$A$1:$C$65536,'[11]TRAFFIC CALC'!#REF!</definedName>
    <definedName name="Z_CB1D7A60_F78D_11D0_B623_0020AF49B783_.wvu.Cols" hidden="1">'[11]TRAFFIC PARM'!$A$1:$C$65536,'[11]TRAFFIC PARM'!#REF!</definedName>
    <definedName name="Z_CB8A7D86_8A72_11D0_BBF1_0020AF29375F_.wvu.Cols" hidden="1">'[11]ECONOMIC DATA'!$D$1:$F$65536,'[11]ECONOMIC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'[11]TRAFFIC CALC'!$D$1:$F$65536,'[11]TRAFFIC CALC'!#REF!</definedName>
    <definedName name="Z_CB8A7D96_8A72_11D0_BBF1_0020AF29375F_.wvu.Cols" hidden="1">'[11]TRAFFIC PARM'!$D$1:$F$65536,'[11]TRAFFIC PARM'!#REF!</definedName>
    <definedName name="Z_CB8A7D9E_8A72_11D0_BBF1_0020AF29375F_.wvu.Cols" hidden="1">'[11]ECONOMIC DATA'!$A$1:$C$65536,'[11]ECONOMIC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'[11]TRAFFIC CALC'!$A$1:$C$65536,'[11]TRAFFIC CALC'!#REF!</definedName>
    <definedName name="Z_CB8A7DAE_8A72_11D0_BBF1_0020AF29375F_.wvu.Cols" hidden="1">'[11]TRAFFIC PARM'!$A$1:$C$65536,'[11]TRAFFIC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'[11]ECONOMIC DATA'!$D$1:$F$65536,'[11]ECONOMIC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'[11]TRAFFIC CALC'!$D$1:$F$65536,'[11]TRAFFIC CALC'!#REF!</definedName>
    <definedName name="Z_D2C4351A_8B21_11D0_BBF1_0020AF29375F_.wvu.Cols" hidden="1">'[11]TRAFFIC PARM'!$D$1:$F$65536,'[11]TRAFFIC PARM'!#REF!</definedName>
    <definedName name="Z_D2C43522_8B21_11D0_BBF1_0020AF29375F_.wvu.Cols" hidden="1">'[11]ECONOMIC DATA'!$A$1:$C$65536,'[11]ECONOMIC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'[11]TRAFFIC CALC'!$A$1:$C$65536,'[11]TRAFFIC CALC'!#REF!</definedName>
    <definedName name="Z_D2C43532_8B21_11D0_BBF1_0020AF29375F_.wvu.Cols" hidden="1">'[11]TRAFFIC PARM'!$A$1:$C$65536,'[11]TRAFFIC PARM'!#REF!</definedName>
    <definedName name="Z_DF5C41E4_E0D7_11D0_BBF1_0020AF29375F_.wvu.Cols" hidden="1">'[11]ECONOMIC DATA'!$D$1:$F$65536,'[11]ECONOMIC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'[11]TRAFFIC CALC'!$D$1:$F$65536,'[11]TRAFFIC CALC'!#REF!</definedName>
    <definedName name="Z_DF5C41F4_E0D7_11D0_BBF1_0020AF29375F_.wvu.Cols" hidden="1">'[11]TRAFFIC PARM'!$D$1:$F$65536,'[11]TRAFFIC PARM'!#REF!</definedName>
    <definedName name="Z_DF5C41FC_E0D7_11D0_BBF1_0020AF29375F_.wvu.Cols" hidden="1">'[11]ECONOMIC DATA'!$A$1:$C$65536,'[11]ECONOMIC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'[11]TRAFFIC CALC'!$A$1:$C$65536,'[11]TRAFFIC CALC'!#REF!</definedName>
    <definedName name="Z_DF5C420C_E0D7_11D0_BBF1_0020AF29375F_.wvu.Cols" hidden="1">'[11]TRAFFIC PARM'!$A$1:$C$65536,'[11]TRAFFIC PARM'!#REF!</definedName>
    <definedName name="Z_DF9ECF1C_04DF_11D1_B623_0020AF49B783_.wvu.Cols" hidden="1">'[11]ECONOMIC DATA'!$D$1:$F$65536,'[11]ECONOMIC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'[11]TRAFFIC CALC'!$D$1:$F$65536,'[11]TRAFFIC CALC'!#REF!</definedName>
    <definedName name="Z_DF9ECF2C_04DF_11D1_B623_0020AF49B783_.wvu.Cols" hidden="1">'[11]TRAFFIC PARM'!$D$1:$F$65536,'[11]TRAFFIC PARM'!#REF!</definedName>
    <definedName name="Z_DF9ECF34_04DF_11D1_B623_0020AF49B783_.wvu.Cols" hidden="1">'[11]ECONOMIC DATA'!$A$1:$C$65536,'[11]ECONOMIC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'[11]TRAFFIC CALC'!$A$1:$C$65536,'[11]TRAFFIC CALC'!#REF!</definedName>
    <definedName name="Z_DF9ECF44_04DF_11D1_B623_0020AF49B783_.wvu.Cols" hidden="1">'[11]TRAFFIC PARM'!$A$1:$C$65536,'[11]TRAFFIC PARM'!#REF!</definedName>
    <definedName name="Z_FA0D2A17_1C02_11D8_848D_00021BF19BDB_.wvu.FilterData" hidden="1">#REF!</definedName>
    <definedName name="zdfb" hidden="1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аа" hidden="1">{#N/A,#N/A,FALSE,"Aging Summary";#N/A,#N/A,FALSE,"Ratio Analysis";#N/A,#N/A,FALSE,"Test 120 Day Accts";#N/A,#N/A,FALSE,"Tickmarks"}</definedName>
    <definedName name="ааааа" hidden="1">{"'РП (2)'!$A$5:$S$150"}</definedName>
    <definedName name="ааааааааа" hidden="1">{"'Sheet1'!$A$1:$G$85"}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С" hidden="1">#REF!</definedName>
    <definedName name="акпеоако" hidden="1">{"'Prices'!$A$4:$J$27"}</definedName>
    <definedName name="ап" hidden="1">{"'Prices'!$A$4:$J$27"}</definedName>
    <definedName name="апппппппппппп" hidden="1">{"'Sheet1'!$A$1:$G$85"}</definedName>
    <definedName name="ар_ставка_офис" hidden="1">{"Inflation-BaseYear",#N/A,FALSE,"Inputs"}</definedName>
    <definedName name="аррап" hidden="1">{#N/A,#N/A,FALSE,"Aging Summary";#N/A,#N/A,FALSE,"Ratio Analysis";#N/A,#N/A,FALSE,"Test 120 Day Accts";#N/A,#N/A,FALSE,"Tickmarks"}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бб" hidden="1">{"NWN_Q1810",#N/A,FALSE,"Q1810_1.V";"NWN_Q1412",#N/A,FALSE,"Q1412_1"}</definedName>
    <definedName name="бдр" hidden="1">{"'РП (2)'!$A$5:$S$150"}</definedName>
    <definedName name="бюджет" hidden="1">{"'РП (2)'!$A$5:$S$150"}</definedName>
    <definedName name="валор" hidden="1">{"'Sheet1'!$A$1:$G$85"}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апроп" hidden="1">{"'Sheet1'!$A$1:$G$85"}</definedName>
    <definedName name="ваф" hidden="1">{"'РП (2)'!$A$5:$S$150"}</definedName>
    <definedName name="вв" hidden="1">{#N/A,#N/A,FALSE,"Aging Summary";#N/A,#N/A,FALSE,"Ratio Analysis";#N/A,#N/A,FALSE,"Test 120 Day Accts";#N/A,#N/A,FALSE,"Tickmarks"}</definedName>
    <definedName name="вва" hidden="1">#REF!</definedName>
    <definedName name="вваыв" hidden="1">#REF!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зд" hidden="1">{"NWN_Q1810",#N/A,FALSE,"Q1810_1.V";"NWN_Q1412",#N/A,FALSE,"Q1412_1"}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тыавит" hidden="1">#REF!</definedName>
    <definedName name="выадлр" hidden="1">{"glc1",#N/A,FALSE,"GLC";"glc2",#N/A,FALSE,"GLC";"glc3",#N/A,FALSE,"GLC";"glc4",#N/A,FALSE,"GLC";"glc5",#N/A,FALSE,"GLC"}</definedName>
    <definedName name="вывывывы" hidden="1">{"glc1",#N/A,FALSE,"GLC";"glc2",#N/A,FALSE,"GLC";"glc3",#N/A,FALSE,"GLC";"glc4",#N/A,FALSE,"GLC";"glc5",#N/A,FALSE,"GLC"}</definedName>
    <definedName name="гн" hidden="1">{"glcbs",#N/A,FALSE,"GLCBS";"glccsbs",#N/A,FALSE,"GLCCSBS";"glcis",#N/A,FALSE,"GLCIS";"glccsis",#N/A,FALSE,"GLCCSIS";"glcrat1",#N/A,FALSE,"GLC-ratios1"}</definedName>
    <definedName name="гншщ" hidden="1">{#N/A,#N/A,FALSE,"Aging Summary";#N/A,#N/A,FALSE,"Ratio Analysis";#N/A,#N/A,FALSE,"Test 120 Day Accts";#N/A,#N/A,FALSE,"Tickmarks"}</definedName>
    <definedName name="граф2" hidden="1">[13]T1!#REF!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_1" hidden="1">{#N/A,#N/A,FALSE,"Aging Summary";#N/A,#N/A,FALSE,"Ratio Analysis";#N/A,#N/A,FALSE,"Test 120 Day Accts";#N/A,#N/A,FALSE,"Tickmarks"}</definedName>
    <definedName name="ДЗЩЛЗХ" hidden="1">{#N/A,#N/A,FALSE,"Aging Summary";#N/A,#N/A,FALSE,"Ratio Analysis";#N/A,#N/A,FALSE,"Test 120 Day Accts";#N/A,#N/A,FALSE,"Tickmarks"}</definedName>
    <definedName name="дло" hidden="1">{"'Prices'!$A$4:$J$27"}</definedName>
    <definedName name="дозо" hidden="1">{#N/A,#N/A,FALSE,"Aging Summary";#N/A,#N/A,FALSE,"Ratio Analysis";#N/A,#N/A,FALSE,"Test 120 Day Accts";#N/A,#N/A,FALSE,"Tickmarks"}</definedName>
    <definedName name="е4е" hidden="1">{"glc1",#N/A,FALSE,"GLC";"glc2",#N/A,FALSE,"GLC";"glc3",#N/A,FALSE,"GLC";"glc4",#N/A,FALSE,"GLC";"glc5",#N/A,FALSE,"GLC"}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нрнро" hidden="1">{"'Prices'!$A$4:$J$27"}</definedName>
    <definedName name="еркер" hidden="1">{"'Prices'!$A$4:$J$27"}</definedName>
    <definedName name="ж\" hidden="1">{"'Prices'!$A$4:$J$27"}</definedName>
    <definedName name="ждл" hidden="1">{"'Prices'!$A$4:$J$27"}</definedName>
    <definedName name="заз" hidden="1">{"Inflation-BaseYear",#N/A,FALSE,"Inputs"}</definedName>
    <definedName name="им" hidden="1">{"Приибыль энерг",#N/A,FALSE,"Энерг"}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й" hidden="1">{#N/A,#N/A,FALSE,"FA_1";#N/A,#N/A,FALSE,"Dep'n SE";#N/A,#N/A,FALSE,"Dep'n FC"}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в" hidden="1">#REF!</definedName>
    <definedName name="йцуу" hidden="1">#REF!</definedName>
    <definedName name="кап" hidden="1">{"glc1",#N/A,FALSE,"GLC";"glc2",#N/A,FALSE,"GLC";"glc3",#N/A,FALSE,"GLC";"glc4",#N/A,FALSE,"GLC";"glc5",#N/A,FALSE,"GLC"}</definedName>
    <definedName name="кау" hidden="1">{"assets",#N/A,FALSE,"historicBS";"liab",#N/A,FALSE,"historicBS";"is",#N/A,FALSE,"historicIS";"ratios",#N/A,FALSE,"ratios"}</definedName>
    <definedName name="керкер" hidden="1">{"'Prices'!$A$4:$J$27"}</definedName>
    <definedName name="кно" hidden="1">{"'Prices'!$A$4:$J$27"}</definedName>
    <definedName name="контр" hidden="1">{"glc1",#N/A,FALSE,"GLC";"glc2",#N/A,FALSE,"GLC";"glc3",#N/A,FALSE,"GLC";"glc4",#N/A,FALSE,"GLC";"glc5",#N/A,FALSE,"GLC"}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РАСНОЯРСК" hidden="1">{"'РП (2)'!$A$5:$S$150"}</definedName>
    <definedName name="курнана" hidden="1">{"assets",#N/A,FALSE,"historicBS";"liab",#N/A,FALSE,"historicBS";"is",#N/A,FALSE,"historicIS";"ratios",#N/A,FALSE,"ratios"}</definedName>
    <definedName name="КЭШ" hidden="1">{#N/A,#N/A,FALSE,"Расчет вспомогательных"}</definedName>
    <definedName name="лдор" hidden="1">{"glc1",#N/A,FALSE,"GLC";"glc2",#N/A,FALSE,"GLC";"glc3",#N/A,FALSE,"GLC";"glc4",#N/A,FALSE,"GLC";"glc5",#N/A,FALSE,"GLC"}</definedName>
    <definedName name="Лист1" hidden="1">{"COM",#N/A,FALSE,"800 10th"}</definedName>
    <definedName name="Лист2" hidden="1">{"Output-3Column",#N/A,FALSE,"Output"}</definedName>
    <definedName name="лкон" hidden="1">{"'Prices'!$A$4:$J$27"}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о" hidden="1">{"glc1",#N/A,FALSE,"GLC";"glc2",#N/A,FALSE,"GLC";"glc3",#N/A,FALSE,"GLC";"glc4",#N/A,FALSE,"GLC";"glc5",#N/A,FALSE,"GLC"}</definedName>
    <definedName name="лопа" hidden="1">{#N/A,#N/A,FALSE,"Расчет вспомогательных"}</definedName>
    <definedName name="лпрап" hidden="1">{"'Sheet1'!$A$1:$G$85"}</definedName>
    <definedName name="лрпро" hidden="1">{"'Sheet1'!$A$1:$G$85"}</definedName>
    <definedName name="мапор" hidden="1">{"'Sheet1'!$A$1:$G$85"}</definedName>
    <definedName name="мит" hidden="1">{"assets",#N/A,FALSE,"historicBS";"liab",#N/A,FALSE,"historicBS";"is",#N/A,FALSE,"historicIS";"ratios",#N/A,FALSE,"ratios"}</definedName>
    <definedName name="мча" hidden="1">#REF!</definedName>
    <definedName name="мым" hidden="1">#REF!</definedName>
    <definedName name="нак" hidden="1">{"'Sheet1'!$A$1:$G$85"}</definedName>
    <definedName name="нг" hidden="1">{"assets",#N/A,FALSE,"historicBS";"liab",#N/A,FALSE,"historicBS";"is",#N/A,FALSE,"historicIS";"ratios",#N/A,FALSE,"ratios"}</definedName>
    <definedName name="нгкг" hidden="1">{#N/A,#N/A,FALSE,"Расчет вспомогательных"}</definedName>
    <definedName name="о61005" hidden="1">{"print95",#N/A,FALSE,"1995E.XLS";"print96",#N/A,FALSE,"1996E.XLS"}</definedName>
    <definedName name="ОИ" hidden="1">{#N/A,#N/A,TRUE,"Лист3"}</definedName>
    <definedName name="океоокуаыа" hidden="1">{"'Sheet1'!$A$1:$G$85"}</definedName>
    <definedName name="оо" hidden="1">{#N/A,#N/A,FALSE,"Aging Summary";#N/A,#N/A,FALSE,"Ratio Analysis";#N/A,#N/A,FALSE,"Test 120 Day Accts";#N/A,#N/A,FALSE,"Tickmarks"}</definedName>
    <definedName name="ор" hidden="1">{"glc1",#N/A,FALSE,"GLC";"glc2",#N/A,FALSE,"GLC";"glc3",#N/A,FALSE,"GLC";"glc4",#N/A,FALSE,"GLC";"glc5",#N/A,FALSE,"GLC"}</definedName>
    <definedName name="орп" hidden="1">{"'Prices'!$A$4:$J$27"}</definedName>
    <definedName name="оьщжш" hidden="1">{"'Prices'!$A$4:$J$27"}</definedName>
    <definedName name="пвап" hidden="1">#REF!</definedName>
    <definedName name="пиит" hidden="1">{"'Prices'!$A$4:$J$27"}</definedName>
    <definedName name="пй" hidden="1">{#N/A,#N/A,FALSE,"Aging Summary";#N/A,#N/A,FALSE,"Ratio Analysis";#N/A,#N/A,FALSE,"Test 120 Day Accts";#N/A,#N/A,FALSE,"Tickmarks"}</definedName>
    <definedName name="пппппппп" hidden="1">{"'Sheet1'!$A$1:$G$85"}</definedName>
    <definedName name="проав" hidden="1">{"glc1",#N/A,FALSE,"GLC";"glc2",#N/A,FALSE,"GLC";"glc3",#N/A,FALSE,"GLC";"glc4",#N/A,FALSE,"GLC";"glc5",#N/A,FALSE,"GLC"}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пуск" hidden="1">#REF!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РО" hidden="1">#REF!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ьрь" hidden="1">{"'Prices'!$A$4:$J$27"}</definedName>
    <definedName name="с" hidden="1">{"'РП (2)'!$A$5:$S$150"}</definedName>
    <definedName name="сгб" hidden="1">{"NWN_Q1810",#N/A,FALSE,"Q1810_1.V";"NWN_Q1412",#N/A,FALSE,"Q1412_1"}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п" hidden="1">{#N/A,#N/A,FALSE,"Aging Summary";#N/A,#N/A,FALSE,"Ratio Analysis";#N/A,#N/A,FALSE,"Test 120 Day Accts";#N/A,#N/A,FALSE,"Tickmarks"}</definedName>
    <definedName name="Сравн" hidden="1">{"assets",#N/A,FALSE,"historicBS";"liab",#N/A,FALSE,"historicBS";"is",#N/A,FALSE,"historicIS";"ratios",#N/A,FALSE,"ratios"}</definedName>
    <definedName name="Тайм" hidden="1">{"PRINTME",#N/A,FALSE,"FINAL-10"}</definedName>
    <definedName name="Типогр" hidden="1">{"NWN_Q1810",#N/A,FALSE,"Q1810_1.V";"NWN_Q1412",#N/A,FALSE,"Q1412_1"}</definedName>
    <definedName name="трр" hidden="1">{"'Prices'!$A$4:$J$27"}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еуке4е" hidden="1">[5]GLC_ratios_Jun!$D$15</definedName>
    <definedName name="ук" hidden="1">{#N/A,#N/A,FALSE,"Aging Summary";#N/A,#N/A,FALSE,"Ratio Analysis";#N/A,#N/A,FALSE,"Test 120 Day Accts";#N/A,#N/A,FALSE,"Tickmarks"}</definedName>
    <definedName name="укпукп" hidden="1">{"'Prices'!$A$4:$J$27"}</definedName>
    <definedName name="укрр" hidden="1">{"'Prices'!$A$4:$J$27"}</definedName>
    <definedName name="укыер" hidden="1">{"'Sheet1'!$A$1:$G$85"}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акторы" hidden="1">{#N/A,#N/A,FALSE,"Расчет вспомогательных"}</definedName>
    <definedName name="фвп" hidden="1">{#N/A,#N/A,FALSE,"Aging Summary";#N/A,#N/A,FALSE,"Ratio Analysis";#N/A,#N/A,FALSE,"Test 120 Day Accts";#N/A,#N/A,FALSE,"Tickmarks"}</definedName>
    <definedName name="фкнно" hidden="1">{"'Prices'!$A$4:$J$27"}</definedName>
    <definedName name="фп" hidden="1">{"'Prices'!$A$4:$J$27"}</definedName>
    <definedName name="фпи" hidden="1">{"'Sheet1'!$A$1:$G$85"}</definedName>
    <definedName name="фффффффф" hidden="1">{"'Sheet1'!$A$1:$G$85"}</definedName>
    <definedName name="фц" hidden="1">{"'РП (2)'!$A$5:$S$150"}</definedName>
    <definedName name="ххх" hidden="1">{"print95",#N/A,FALSE,"1995E.XLS";"print96",#N/A,FALSE,"1996E.XLS"}</definedName>
    <definedName name="ц" hidden="1">{"'Prices'!$A$4:$J$27"}</definedName>
    <definedName name="цццццццц" hidden="1">{"'Sheet1'!$A$1:$G$85"}</definedName>
    <definedName name="чпава" hidden="1">{"'Sheet1'!$A$1:$G$85"}</definedName>
    <definedName name="ЧЧ" hidden="1">{"glcbs",#N/A,FALSE,"GLCBS";"glccsbs",#N/A,FALSE,"GLCCSBS";"glcis",#N/A,FALSE,"GLCIS";"glccsis",#N/A,FALSE,"GLCCSIS";"glcrat1",#N/A,FALSE,"GLC-ratios1"}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ыы" hidden="1">{"'РП (2)'!$A$5:$S$150"}</definedName>
    <definedName name="ьрпср" hidden="1">{"'Sheet1'!$A$1:$G$85"}</definedName>
    <definedName name="ььь" hidden="1">#REF!</definedName>
    <definedName name="ььььььььь" hidden="1">{"'Sheet1'!$A$1:$G$85"}</definedName>
    <definedName name="ээээ" hidden="1">{"'Prices'!$A$4:$J$27"}</definedName>
    <definedName name="я" hidden="1">{"'Prices'!$A$4:$J$27"}</definedName>
    <definedName name="ява" hidden="1">{"'Sheet1'!$A$1:$G$85"}</definedName>
    <definedName name="яваи" hidden="1">{"'Sheet1'!$A$1:$G$85"}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4" i="1" l="1"/>
  <c r="D84" i="1"/>
  <c r="D86" i="1" s="1"/>
  <c r="F83" i="1"/>
  <c r="F82" i="1"/>
  <c r="F81" i="1"/>
  <c r="E73" i="1"/>
  <c r="D73" i="1"/>
  <c r="F72" i="1"/>
  <c r="F71" i="1"/>
  <c r="R62" i="1"/>
  <c r="R54" i="1"/>
  <c r="L43" i="1"/>
  <c r="L39" i="1"/>
  <c r="AI25" i="1"/>
  <c r="AH25" i="1"/>
  <c r="L18" i="1"/>
  <c r="L12" i="1"/>
  <c r="F73" i="1" l="1"/>
  <c r="F84" i="1"/>
  <c r="AH19" i="1"/>
  <c r="R7" i="1"/>
  <c r="L7" i="1"/>
  <c r="AG19" i="1"/>
  <c r="R13" i="1"/>
  <c r="L13" i="1"/>
  <c r="AI19" i="1"/>
  <c r="L31" i="1"/>
  <c r="L33" i="1"/>
  <c r="L35" i="1"/>
  <c r="J19" i="1"/>
  <c r="R5" i="1"/>
  <c r="L5" i="1"/>
  <c r="I19" i="1"/>
  <c r="N19" i="1"/>
  <c r="R11" i="1"/>
  <c r="L11" i="1"/>
  <c r="Y25" i="1"/>
  <c r="I25" i="1"/>
  <c r="AG25" i="1"/>
  <c r="U25" i="1"/>
  <c r="V19" i="1"/>
  <c r="R22" i="1"/>
  <c r="R32" i="1"/>
  <c r="R34" i="1"/>
  <c r="L37" i="1"/>
  <c r="Y19" i="1"/>
  <c r="T15" i="1"/>
  <c r="T16" i="1"/>
  <c r="R29" i="1"/>
  <c r="T52" i="1"/>
  <c r="R6" i="1"/>
  <c r="R8" i="1"/>
  <c r="T8" i="1"/>
  <c r="R9" i="1"/>
  <c r="R10" i="1"/>
  <c r="R14" i="1"/>
  <c r="R17" i="1"/>
  <c r="T17" i="1"/>
  <c r="L21" i="1"/>
  <c r="T21" i="1"/>
  <c r="L23" i="1"/>
  <c r="R24" i="1"/>
  <c r="S49" i="1"/>
  <c r="R30" i="1"/>
  <c r="AF66" i="1"/>
  <c r="R57" i="1"/>
  <c r="R39" i="1"/>
  <c r="L4" i="1"/>
  <c r="L6" i="1"/>
  <c r="L8" i="1"/>
  <c r="L9" i="1"/>
  <c r="L10" i="1"/>
  <c r="R12" i="1"/>
  <c r="T12" i="1"/>
  <c r="L14" i="1"/>
  <c r="L17" i="1"/>
  <c r="R18" i="1"/>
  <c r="T18" i="1"/>
  <c r="R21" i="1"/>
  <c r="L22" i="1"/>
  <c r="T22" i="1"/>
  <c r="R23" i="1"/>
  <c r="L24" i="1"/>
  <c r="L28" i="1"/>
  <c r="L30" i="1"/>
  <c r="R43" i="1"/>
  <c r="L45" i="1"/>
  <c r="R60" i="1"/>
  <c r="R64" i="1"/>
  <c r="R31" i="1"/>
  <c r="T31" i="1"/>
  <c r="R33" i="1"/>
  <c r="T33" i="1"/>
  <c r="R35" i="1"/>
  <c r="T35" i="1"/>
  <c r="R37" i="1"/>
  <c r="T37" i="1"/>
  <c r="R41" i="1"/>
  <c r="R42" i="1"/>
  <c r="R53" i="1"/>
  <c r="AG66" i="1"/>
  <c r="X66" i="1"/>
  <c r="H66" i="1"/>
  <c r="D66" i="1"/>
  <c r="T58" i="1"/>
  <c r="T43" i="1"/>
  <c r="R45" i="1"/>
  <c r="T45" i="1"/>
  <c r="R47" i="1"/>
  <c r="T47" i="1"/>
  <c r="I66" i="1"/>
  <c r="AI66" i="1"/>
  <c r="P66" i="1"/>
  <c r="G66" i="1"/>
  <c r="R55" i="1"/>
  <c r="R58" i="1"/>
  <c r="L47" i="1"/>
  <c r="K66" i="1"/>
  <c r="R51" i="1"/>
  <c r="R56" i="1"/>
  <c r="R61" i="1"/>
  <c r="T61" i="1"/>
  <c r="T56" i="1"/>
  <c r="T63" i="1"/>
  <c r="T62" i="1"/>
  <c r="R63" i="1"/>
  <c r="AG67" i="1" l="1"/>
  <c r="T59" i="1"/>
  <c r="D19" i="1"/>
  <c r="S66" i="1"/>
  <c r="T14" i="1"/>
  <c r="T6" i="1"/>
  <c r="S19" i="1"/>
  <c r="R4" i="1"/>
  <c r="L29" i="1"/>
  <c r="V25" i="1"/>
  <c r="T20" i="1"/>
  <c r="G25" i="1"/>
  <c r="D25" i="1"/>
  <c r="AF25" i="1"/>
  <c r="L20" i="1"/>
  <c r="L25" i="1" s="1"/>
  <c r="M25" i="1"/>
  <c r="M19" i="1"/>
  <c r="R28" i="1"/>
  <c r="K49" i="1"/>
  <c r="H49" i="1"/>
  <c r="R27" i="1"/>
  <c r="Q49" i="1"/>
  <c r="V49" i="1"/>
  <c r="T27" i="1"/>
  <c r="N25" i="1"/>
  <c r="R48" i="1"/>
  <c r="T42" i="1"/>
  <c r="T64" i="1"/>
  <c r="L63" i="1"/>
  <c r="L60" i="1"/>
  <c r="L41" i="1"/>
  <c r="L40" i="1"/>
  <c r="X19" i="1"/>
  <c r="T28" i="1"/>
  <c r="AF19" i="1"/>
  <c r="O19" i="1"/>
  <c r="L38" i="1"/>
  <c r="T24" i="1"/>
  <c r="T29" i="1"/>
  <c r="T36" i="1"/>
  <c r="L36" i="1"/>
  <c r="T32" i="1"/>
  <c r="J25" i="1"/>
  <c r="K25" i="1"/>
  <c r="H25" i="1"/>
  <c r="Q25" i="1"/>
  <c r="R20" i="1"/>
  <c r="R25" i="1" s="1"/>
  <c r="T11" i="1"/>
  <c r="Q19" i="1"/>
  <c r="G49" i="1"/>
  <c r="AF49" i="1"/>
  <c r="P49" i="1"/>
  <c r="V66" i="1"/>
  <c r="T50" i="1"/>
  <c r="Y66" i="1"/>
  <c r="L59" i="1"/>
  <c r="L46" i="1"/>
  <c r="T41" i="1"/>
  <c r="T65" i="1"/>
  <c r="L61" i="1"/>
  <c r="N66" i="1"/>
  <c r="T55" i="1"/>
  <c r="L55" i="1"/>
  <c r="R59" i="1"/>
  <c r="L58" i="1"/>
  <c r="L56" i="1"/>
  <c r="T53" i="1"/>
  <c r="T48" i="1"/>
  <c r="R46" i="1"/>
  <c r="L44" i="1"/>
  <c r="L64" i="1"/>
  <c r="T60" i="1"/>
  <c r="T46" i="1"/>
  <c r="R40" i="1"/>
  <c r="T38" i="1"/>
  <c r="P19" i="1"/>
  <c r="T57" i="1"/>
  <c r="T9" i="1"/>
  <c r="K19" i="1"/>
  <c r="R38" i="1"/>
  <c r="R52" i="1"/>
  <c r="L52" i="1"/>
  <c r="U49" i="1"/>
  <c r="L16" i="1"/>
  <c r="L15" i="1"/>
  <c r="R36" i="1"/>
  <c r="T34" i="1"/>
  <c r="L34" i="1"/>
  <c r="S25" i="1"/>
  <c r="P25" i="1"/>
  <c r="O25" i="1"/>
  <c r="O49" i="1"/>
  <c r="X49" i="1"/>
  <c r="I49" i="1"/>
  <c r="I67" i="1" s="1"/>
  <c r="Y49" i="1"/>
  <c r="J49" i="1"/>
  <c r="T7" i="1"/>
  <c r="L65" i="1"/>
  <c r="L54" i="1"/>
  <c r="L51" i="1"/>
  <c r="M66" i="1"/>
  <c r="L50" i="1"/>
  <c r="L53" i="1"/>
  <c r="L48" i="1"/>
  <c r="T44" i="1"/>
  <c r="L62" i="1"/>
  <c r="R65" i="1"/>
  <c r="J66" i="1"/>
  <c r="T54" i="1"/>
  <c r="T51" i="1"/>
  <c r="AH66" i="1"/>
  <c r="AH67" i="1" s="1"/>
  <c r="Q66" i="1"/>
  <c r="R50" i="1"/>
  <c r="R44" i="1"/>
  <c r="L42" i="1"/>
  <c r="O66" i="1"/>
  <c r="T39" i="1"/>
  <c r="T40" i="1"/>
  <c r="H19" i="1"/>
  <c r="L57" i="1"/>
  <c r="T30" i="1"/>
  <c r="T23" i="1"/>
  <c r="T10" i="1"/>
  <c r="G19" i="1"/>
  <c r="R16" i="1"/>
  <c r="R15" i="1"/>
  <c r="L32" i="1"/>
  <c r="W25" i="1"/>
  <c r="X25" i="1"/>
  <c r="T5" i="1"/>
  <c r="AI67" i="1"/>
  <c r="T13" i="1"/>
  <c r="D49" i="1"/>
  <c r="M49" i="1"/>
  <c r="L27" i="1"/>
  <c r="N49" i="1"/>
  <c r="K67" i="1" l="1"/>
  <c r="Y67" i="1"/>
  <c r="N67" i="1"/>
  <c r="V67" i="1"/>
  <c r="L19" i="1"/>
  <c r="R66" i="1"/>
  <c r="J67" i="1"/>
  <c r="U66" i="1"/>
  <c r="R49" i="1"/>
  <c r="M67" i="1"/>
  <c r="D67" i="1"/>
  <c r="W66" i="1"/>
  <c r="H67" i="1"/>
  <c r="L66" i="1"/>
  <c r="T66" i="1"/>
  <c r="Q67" i="1"/>
  <c r="T49" i="1"/>
  <c r="R19" i="1"/>
  <c r="W49" i="1"/>
  <c r="L49" i="1"/>
  <c r="L67" i="1" s="1"/>
  <c r="G67" i="1"/>
  <c r="P67" i="1"/>
  <c r="O67" i="1"/>
  <c r="U19" i="1"/>
  <c r="U67" i="1" s="1"/>
  <c r="S67" i="1"/>
  <c r="W19" i="1"/>
  <c r="T4" i="1"/>
  <c r="AF67" i="1"/>
  <c r="X67" i="1"/>
  <c r="T25" i="1"/>
  <c r="R67" i="1" l="1"/>
  <c r="D76" i="1"/>
  <c r="W67" i="1"/>
  <c r="C76" i="1"/>
  <c r="D89" i="1" s="1"/>
  <c r="T19" i="1"/>
  <c r="T67" i="1" l="1"/>
</calcChain>
</file>

<file path=xl/sharedStrings.xml><?xml version="1.0" encoding="utf-8"?>
<sst xmlns="http://schemas.openxmlformats.org/spreadsheetml/2006/main" count="340" uniqueCount="138">
  <si>
    <t>#</t>
  </si>
  <si>
    <t>Project name</t>
  </si>
  <si>
    <t>Region</t>
  </si>
  <si>
    <t>Market value of the Company's share, million RUB</t>
  </si>
  <si>
    <t>Land tenure</t>
  </si>
  <si>
    <t>Site area, ha</t>
  </si>
  <si>
    <t>Total net sellable area, sq m</t>
  </si>
  <si>
    <t>Net sellable area (Etalon’s share), including car parking, sq m</t>
  </si>
  <si>
    <t>Unsold net area (Etalon’s share), including car parking, sq m</t>
  </si>
  <si>
    <t>Total construction budget, million RUB</t>
  </si>
  <si>
    <t>Construction costs before 2021, million RUB</t>
  </si>
  <si>
    <t>Estimated outstanding construction costs, million RUB</t>
  </si>
  <si>
    <t>Total income from sales (including payments for the areas sold), million RUB</t>
  </si>
  <si>
    <t>Income from sales before 2021, million RUB</t>
  </si>
  <si>
    <t>Outstanding payments for the areas sold from 2021, million RUB</t>
  </si>
  <si>
    <t>Income from sales from 2021, million RUB</t>
  </si>
  <si>
    <t>Funds in escrow accounts as at 31.12.2020, million RUB</t>
  </si>
  <si>
    <t>Principal debt as at 31.12.2020, million RUB</t>
  </si>
  <si>
    <t>Discount rate</t>
  </si>
  <si>
    <t>Estimated sale prices, RUB/sq m or lot (rounded)</t>
  </si>
  <si>
    <t>Development stage</t>
  </si>
  <si>
    <t>Date of commissioning</t>
  </si>
  <si>
    <t>Additional information</t>
  </si>
  <si>
    <t>Completed</t>
  </si>
  <si>
    <t>Total</t>
  </si>
  <si>
    <t>Residential</t>
  </si>
  <si>
    <t>Commercial</t>
  </si>
  <si>
    <t>Parking, lots</t>
  </si>
  <si>
    <t>Parking, sq m</t>
  </si>
  <si>
    <t>Parking</t>
  </si>
  <si>
    <t>Outstanding land payments (incl. the cost of changing land use (VRI)), mln RUB</t>
  </si>
  <si>
    <t>The cost of changing land use (VRI), mln RUB</t>
  </si>
  <si>
    <t>Discounted outstanding land payments (incl. the cost of changing land use (VRI)), mln RUB</t>
  </si>
  <si>
    <t>Discounted cost of changing land use (VRI), mln RUB</t>
  </si>
  <si>
    <t>Current projects</t>
  </si>
  <si>
    <t>Moscow</t>
  </si>
  <si>
    <t>Moscow region</t>
  </si>
  <si>
    <t>Total Current Projects MMA</t>
  </si>
  <si>
    <t>-</t>
  </si>
  <si>
    <t>Total Current Projects St.Petersburg</t>
  </si>
  <si>
    <t>Completed projects</t>
  </si>
  <si>
    <t>Total Completed Projects MMA</t>
  </si>
  <si>
    <t>Total Completed Projects St.Petersburg</t>
  </si>
  <si>
    <t>Total Residential Development Projects</t>
  </si>
  <si>
    <t>Property name</t>
  </si>
  <si>
    <t>Net sellable/leasable area, including car parking, sq.m</t>
  </si>
  <si>
    <t>Unsold net area, including car parking, sq m (Etalon’s share)</t>
  </si>
  <si>
    <t>Estimated market rental income per annum, mln RUB, incl. OPEX, net of VAT</t>
  </si>
  <si>
    <t>Estimated market rental rates, RUB/sq m or lot/year, incl. OPEX, net of VAT</t>
  </si>
  <si>
    <t>Commercial buildings</t>
  </si>
  <si>
    <t>BC Na Smolenke</t>
  </si>
  <si>
    <t>Saint Petersburg</t>
  </si>
  <si>
    <t>Dunaysky Ave</t>
  </si>
  <si>
    <t>Total Commercial buldings</t>
  </si>
  <si>
    <t>Project portfolio</t>
  </si>
  <si>
    <t>Total Project Portfolio</t>
  </si>
  <si>
    <t>PRODUCTION UNIT</t>
  </si>
  <si>
    <t>Buildings for own use</t>
  </si>
  <si>
    <t>Office building 2, Bogatyrsky Ave</t>
  </si>
  <si>
    <t>Office building 3, Bogatyrsky Ave</t>
  </si>
  <si>
    <t>43 bldg.4, 2nd Brestskaya St, Moscow</t>
  </si>
  <si>
    <t>Total Buildings for own use</t>
  </si>
  <si>
    <t>Production Unit Entities Value</t>
  </si>
  <si>
    <t>Total Production Unit Value</t>
  </si>
  <si>
    <t>Assets portfolio</t>
  </si>
  <si>
    <t>Total Assets</t>
  </si>
  <si>
    <t>ZIL-Yug</t>
  </si>
  <si>
    <t>Leasehold</t>
  </si>
  <si>
    <t>Design stage</t>
  </si>
  <si>
    <t>2023 - 2030</t>
  </si>
  <si>
    <t>Letnikovskaya Street</t>
  </si>
  <si>
    <t>Fotievoi 5</t>
  </si>
  <si>
    <t>House on Elektrozavodskaya</t>
  </si>
  <si>
    <t>Zorge 3</t>
  </si>
  <si>
    <t>Bolshaya Cherkizovskaya st. 4</t>
  </si>
  <si>
    <t>Nagatino i-Land</t>
  </si>
  <si>
    <t>Construction</t>
  </si>
  <si>
    <t>2021 - 2025</t>
  </si>
  <si>
    <t>Silver Fountain</t>
  </si>
  <si>
    <t>Freehold</t>
  </si>
  <si>
    <t>2019 - 2020, 2021, 2022</t>
  </si>
  <si>
    <t>Normandy</t>
  </si>
  <si>
    <t>2020, 2021</t>
  </si>
  <si>
    <t>Wings (Lobachevskogo 120)</t>
  </si>
  <si>
    <t>Summer Garden</t>
  </si>
  <si>
    <t>2018 - 2019, 2021</t>
  </si>
  <si>
    <t>Schastye na Semyonovskoi (Izmailovskoe shosse 20)</t>
  </si>
  <si>
    <t>Schastye na Lomonosovskom</t>
  </si>
  <si>
    <t>Emerald Hills</t>
  </si>
  <si>
    <t>Freehold and investment contract</t>
  </si>
  <si>
    <t>2011 - 2017, 2019, 2021</t>
  </si>
  <si>
    <t>Gribki</t>
  </si>
  <si>
    <t>Galactica</t>
  </si>
  <si>
    <t>2018 - 2020, 2021, 2022</t>
  </si>
  <si>
    <t>Petrovskiy Landmark (Petrovskiy Island)</t>
  </si>
  <si>
    <t>Etalon on the Neva (Nevskiy district)</t>
  </si>
  <si>
    <t>Domino</t>
  </si>
  <si>
    <t>2022, 2023</t>
  </si>
  <si>
    <t>Project on Chernigovskaya St</t>
  </si>
  <si>
    <t>Etalon-City</t>
  </si>
  <si>
    <t>Residence on Vsevolozhskiy (Vsevolozhskiy per., 5)</t>
  </si>
  <si>
    <t>Schastye na Sokole (Usievicha st., 10B)</t>
  </si>
  <si>
    <t>Schastye na Volgogradke (Fyodora Poletaeva 15A)</t>
  </si>
  <si>
    <t>Schastye v Kuzminkah (Zelenodolskaya st., 41/2)</t>
  </si>
  <si>
    <t>Schastye v Chertanovo (Chertanovskaya 59)</t>
  </si>
  <si>
    <t>Schastye na Maslovke (Mishina 14)</t>
  </si>
  <si>
    <t>Schastye v Olimpiyskoy Derevne (Olimpiyskaya Derevnya, 10/1)</t>
  </si>
  <si>
    <t>Schastye v Veshnyakah (Veshnyakovskaya 18G)</t>
  </si>
  <si>
    <t>Schastye na Dmitrovke (Sofyi Kovalevskoy st., 20)</t>
  </si>
  <si>
    <t>Residence na Pokrovskom (Pokrovskiy blvr 5/2)</t>
  </si>
  <si>
    <t>Schastye na Leninskom (Leninskiy 154)</t>
  </si>
  <si>
    <t>Schastye na Presne (Krasnogvardeyskiy 15 bldg. 2)</t>
  </si>
  <si>
    <t>Schastye v Kuskovo (Veshnyakovskaya st., 10)</t>
  </si>
  <si>
    <t>Schastye v Mnevnikakh</t>
  </si>
  <si>
    <t>Schastye na Izumrudnoy</t>
  </si>
  <si>
    <t>Schastye na Serpukhovke</t>
  </si>
  <si>
    <t>Schastye na Tulskoy</t>
  </si>
  <si>
    <t>Schastye na Taganke</t>
  </si>
  <si>
    <t>Golden Star</t>
  </si>
  <si>
    <t>Klubny dom na Sretenke</t>
  </si>
  <si>
    <t>Andropova 18</t>
  </si>
  <si>
    <t>Okhta House</t>
  </si>
  <si>
    <t>Botanica</t>
  </si>
  <si>
    <t>Morskaya zvezda</t>
  </si>
  <si>
    <t>House on Kosmonavtov</t>
  </si>
  <si>
    <t>Fusion</t>
  </si>
  <si>
    <t>Jubilee Estate</t>
  </si>
  <si>
    <t>Swallow's Nest</t>
  </si>
  <si>
    <t>Tsar's Capital</t>
  </si>
  <si>
    <t>Samotsvety</t>
  </si>
  <si>
    <t>Rechnoy</t>
  </si>
  <si>
    <t>Landyshi</t>
  </si>
  <si>
    <t>Molodejny</t>
  </si>
  <si>
    <t>Orbita</t>
  </si>
  <si>
    <t>House on Blyukhera (Kalininskiy district)</t>
  </si>
  <si>
    <t>Moscow Gates</t>
  </si>
  <si>
    <t>Freehold and leasehold</t>
  </si>
  <si>
    <t>Letniy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</si>
</sst>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_(* #,##0_);_(* \(#,##0\);_(* &quot;-&quot;??_);_(@_)"/>
    <numFmt numFmtId="167" formatCode="_(* #,##0.00_);_(* \(#,##0.00\);_(* &quot;-&quot;??_);_(@_)"/>
    <numFmt numFmtId="168" formatCode="[$-409]mmm\-yy;@"/>
    <numFmt numFmtId="169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0"/>
      <name val="Arial"/>
      <family val="2"/>
      <charset val="204"/>
    </font>
    <font>
      <i/>
      <sz val="8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4B4B4B"/>
      <name val="Arial"/>
      <family val="2"/>
      <charset val="204"/>
    </font>
    <font>
      <i/>
      <sz val="8"/>
      <color rgb="FF4B4B4B"/>
      <name val="Arial"/>
      <family val="2"/>
      <charset val="204"/>
    </font>
    <font>
      <b/>
      <sz val="8"/>
      <color rgb="FF4B4B4B"/>
      <name val="Arial"/>
      <family val="2"/>
      <charset val="204"/>
    </font>
    <font>
      <b/>
      <i/>
      <sz val="8"/>
      <color rgb="FF4B4B4B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67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1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3" fontId="6" fillId="0" borderId="6" xfId="4" applyNumberFormat="1" applyFont="1" applyFill="1" applyBorder="1" applyAlignment="1">
      <alignment horizontal="right" vertical="center" wrapText="1"/>
    </xf>
    <xf numFmtId="0" fontId="6" fillId="0" borderId="6" xfId="4" applyNumberFormat="1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center" vertical="center" wrapText="1"/>
    </xf>
    <xf numFmtId="3" fontId="6" fillId="0" borderId="6" xfId="4" applyNumberFormat="1" applyFont="1" applyFill="1" applyBorder="1" applyAlignment="1">
      <alignment horizontal="center" vertical="center" wrapText="1"/>
    </xf>
    <xf numFmtId="164" fontId="6" fillId="0" borderId="6" xfId="4" applyNumberFormat="1" applyFont="1" applyFill="1" applyBorder="1" applyAlignment="1">
      <alignment horizontal="center" vertical="center" wrapText="1"/>
    </xf>
    <xf numFmtId="165" fontId="6" fillId="0" borderId="6" xfId="1" applyNumberFormat="1" applyFont="1" applyFill="1" applyBorder="1" applyAlignment="1">
      <alignment horizontal="center" vertical="center" wrapText="1"/>
    </xf>
    <xf numFmtId="166" fontId="6" fillId="0" borderId="6" xfId="4" applyNumberFormat="1" applyFont="1" applyFill="1" applyBorder="1" applyAlignment="1">
      <alignment horizontal="center" vertical="center"/>
    </xf>
    <xf numFmtId="168" fontId="6" fillId="0" borderId="6" xfId="4" applyNumberFormat="1" applyFont="1" applyFill="1" applyBorder="1" applyAlignment="1">
      <alignment horizontal="center" vertical="center" wrapText="1"/>
    </xf>
    <xf numFmtId="3" fontId="7" fillId="0" borderId="6" xfId="4" applyNumberFormat="1" applyFont="1" applyFill="1" applyBorder="1" applyAlignment="1">
      <alignment horizontal="right" vertical="center" wrapText="1"/>
    </xf>
    <xf numFmtId="166" fontId="8" fillId="3" borderId="6" xfId="4" applyNumberFormat="1" applyFont="1" applyFill="1" applyBorder="1" applyAlignment="1">
      <alignment horizontal="center" vertical="center"/>
    </xf>
    <xf numFmtId="0" fontId="8" fillId="3" borderId="6" xfId="4" applyNumberFormat="1" applyFont="1" applyFill="1" applyBorder="1" applyAlignment="1">
      <alignment horizontal="left" vertical="center"/>
    </xf>
    <xf numFmtId="3" fontId="8" fillId="3" borderId="6" xfId="4" applyNumberFormat="1" applyFont="1" applyFill="1" applyBorder="1" applyAlignment="1">
      <alignment horizontal="right" vertical="center"/>
    </xf>
    <xf numFmtId="3" fontId="8" fillId="3" borderId="6" xfId="4" applyNumberFormat="1" applyFont="1" applyFill="1" applyBorder="1" applyAlignment="1">
      <alignment horizontal="center" vertical="center"/>
    </xf>
    <xf numFmtId="3" fontId="9" fillId="3" borderId="6" xfId="4" applyNumberFormat="1" applyFont="1" applyFill="1" applyBorder="1" applyAlignment="1">
      <alignment horizontal="center" vertical="center"/>
    </xf>
    <xf numFmtId="3" fontId="9" fillId="3" borderId="6" xfId="4" applyNumberFormat="1" applyFont="1" applyFill="1" applyBorder="1" applyAlignment="1">
      <alignment horizontal="right" vertical="center"/>
    </xf>
    <xf numFmtId="3" fontId="8" fillId="3" borderId="6" xfId="4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2" borderId="6" xfId="6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left" vertical="center" wrapText="1"/>
    </xf>
    <xf numFmtId="3" fontId="6" fillId="0" borderId="6" xfId="4" applyNumberFormat="1" applyFont="1" applyBorder="1" applyAlignment="1">
      <alignment horizontal="right" vertical="center" wrapText="1"/>
    </xf>
    <xf numFmtId="164" fontId="6" fillId="0" borderId="6" xfId="4" applyNumberFormat="1" applyFont="1" applyBorder="1" applyAlignment="1">
      <alignment horizontal="right" vertical="center" wrapText="1"/>
    </xf>
    <xf numFmtId="169" fontId="6" fillId="0" borderId="6" xfId="4" applyNumberFormat="1" applyFont="1" applyBorder="1" applyAlignment="1">
      <alignment horizontal="right" vertical="center" wrapText="1"/>
    </xf>
    <xf numFmtId="164" fontId="6" fillId="0" borderId="6" xfId="4" applyNumberFormat="1" applyFont="1" applyBorder="1" applyAlignment="1">
      <alignment horizontal="center" vertical="center" wrapText="1"/>
    </xf>
    <xf numFmtId="169" fontId="6" fillId="0" borderId="6" xfId="4" applyNumberFormat="1" applyFont="1" applyBorder="1" applyAlignment="1">
      <alignment horizontal="center" vertical="center" wrapText="1"/>
    </xf>
    <xf numFmtId="3" fontId="6" fillId="0" borderId="6" xfId="4" applyNumberFormat="1" applyFont="1" applyBorder="1" applyAlignment="1">
      <alignment horizontal="center" vertical="center" wrapText="1"/>
    </xf>
    <xf numFmtId="0" fontId="8" fillId="3" borderId="6" xfId="4" applyFont="1" applyFill="1" applyBorder="1" applyAlignment="1">
      <alignment horizontal="left" vertical="center" wrapText="1"/>
    </xf>
    <xf numFmtId="0" fontId="8" fillId="0" borderId="6" xfId="4" applyFont="1" applyBorder="1" applyAlignment="1">
      <alignment horizontal="left" vertical="center" wrapText="1"/>
    </xf>
    <xf numFmtId="0" fontId="3" fillId="2" borderId="6" xfId="6" applyFont="1" applyFill="1" applyBorder="1" applyAlignment="1">
      <alignment horizontal="left" vertical="center"/>
    </xf>
    <xf numFmtId="0" fontId="6" fillId="0" borderId="6" xfId="7" applyFont="1" applyBorder="1" applyAlignment="1">
      <alignment horizontal="left" vertical="center" wrapText="1"/>
    </xf>
    <xf numFmtId="166" fontId="8" fillId="3" borderId="6" xfId="4" applyNumberFormat="1" applyFont="1" applyFill="1" applyBorder="1" applyAlignment="1">
      <alignment horizontal="right" vertical="center"/>
    </xf>
    <xf numFmtId="3" fontId="3" fillId="2" borderId="6" xfId="6" applyNumberFormat="1" applyFont="1" applyFill="1" applyBorder="1" applyAlignment="1">
      <alignment horizontal="righ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</cellXfs>
  <cellStyles count="8">
    <cellStyle name="Comma 6 2" xfId="5" xr:uid="{9E3599C4-43B1-4CA0-96FA-B64E5F73B110}"/>
    <cellStyle name="Normal" xfId="0" builtinId="0"/>
    <cellStyle name="Normal 5" xfId="3" xr:uid="{A6EE3157-0A64-4641-949C-AA29E4114626}"/>
    <cellStyle name="Normal 7" xfId="2" xr:uid="{FFD35641-F570-41A0-A94F-FB968859E4CB}"/>
    <cellStyle name="Normal 7 2" xfId="6" xr:uid="{C9D5A495-6B1F-461B-98A6-97625AE7EEFB}"/>
    <cellStyle name="Percent" xfId="1" builtinId="5"/>
    <cellStyle name="Обычный 15" xfId="7" xr:uid="{6E443297-9D9B-47AD-AF08-3F57493F13A1}"/>
    <cellStyle name="Обычный 2 2" xfId="4" xr:uid="{B743F114-7A4E-44AB-9883-D801B0534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chko\Documents%20and%20Settings\armen\My%20Documents\Companies\SPT\&#1041;&#1102;&#1076;&#1078;&#1077;&#1090;%202001\Bp2001est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Valuation\Projects\_CURRENT%20PROJECTS\UFG_2015\Strastnoy\07_Calculation\Turk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clients\Documents\Projects\RAO%20UES\Sample%20Reports\CEZ\CEZ_Model_16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E1EF34\Gestion\$SOFTR\Budget%202005-2006\721\SYNTH_PL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Healthcare\Comparator%20companies\Specialty%20Pharma\new_spec_phar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Лист1"/>
      <sheetName val="табл. 5.2 (2)"/>
      <sheetName val="Выручка комб."/>
      <sheetName val="Кап. влож"/>
      <sheetName val="экспл.комб."/>
      <sheetName val="поток комб. "/>
      <sheetName val="доход комб."/>
      <sheetName val="доход комб.окр."/>
      <sheetName val="АНАЛИЗ  ЧУВСТ.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1"/>
      <sheetName val="JAG"/>
      <sheetName val="Оценка стоимости активов"/>
      <sheetName val="BS"/>
      <sheetName val="XLR_NoRangeSheet"/>
      <sheetName val="трансформация1"/>
      <sheetName val="MT"/>
      <sheetName val="Общ."/>
      <sheetName val="создание списков"/>
      <sheetName val="осв ОАО (2)"/>
      <sheetName val="Ф2Б"/>
      <sheetName val="CREDIT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ТАБЛИЦА 4</v>
          </cell>
          <cell r="E3" t="str">
            <v>ед.
изм.</v>
          </cell>
          <cell r="F3" t="str">
            <v>ref.</v>
          </cell>
        </row>
        <row r="5">
          <cell r="A5" t="str">
            <v>$/RUR EXCHANGE RATE</v>
          </cell>
          <cell r="B5" t="str">
            <v>input</v>
          </cell>
          <cell r="C5" t="str">
            <v>rbl</v>
          </cell>
          <cell r="D5" t="str">
            <v>КУРС ДОЛЛАРА</v>
          </cell>
          <cell r="E5" t="str">
            <v>input</v>
          </cell>
          <cell r="F5" t="str">
            <v>руб.</v>
          </cell>
        </row>
        <row r="6">
          <cell r="A6" t="str">
            <v>FRF/RUR EXCHANGE RATE</v>
          </cell>
          <cell r="B6" t="str">
            <v>input</v>
          </cell>
          <cell r="C6" t="str">
            <v>rbl</v>
          </cell>
          <cell r="D6" t="str">
            <v>КУРС ФРАНЦУЗСКОГО ФРАНКА</v>
          </cell>
          <cell r="E6" t="str">
            <v>input</v>
          </cell>
          <cell r="F6" t="str">
            <v>руб.</v>
          </cell>
        </row>
        <row r="7">
          <cell r="A7" t="str">
            <v>DKK/RUR EXCHANGE RATE</v>
          </cell>
          <cell r="B7" t="str">
            <v>input</v>
          </cell>
          <cell r="C7" t="str">
            <v>rbl</v>
          </cell>
          <cell r="D7" t="str">
            <v>КУРС ДАТСКОЙ КРОНЫ</v>
          </cell>
          <cell r="E7" t="str">
            <v>input</v>
          </cell>
          <cell r="F7" t="str">
            <v>руб.</v>
          </cell>
        </row>
        <row r="8">
          <cell r="A8" t="str">
            <v>DKK/$ EXCHANGE RATE</v>
          </cell>
          <cell r="B8" t="str">
            <v>Calc.</v>
          </cell>
          <cell r="C8" t="str">
            <v>DKK</v>
          </cell>
          <cell r="D8" t="str">
            <v>КУРС ДОЛЛАРА В ДАТСКИХ КРОНАХ</v>
          </cell>
          <cell r="E8" t="str">
            <v>Calc.</v>
          </cell>
          <cell r="F8" t="str">
            <v>DKK</v>
          </cell>
        </row>
        <row r="10">
          <cell r="A10" t="str">
            <v>TAX RATES</v>
          </cell>
          <cell r="D10" t="str">
            <v>НАЛОГИ</v>
          </cell>
        </row>
        <row r="11">
          <cell r="A11" t="str">
            <v>-VAT</v>
          </cell>
          <cell r="B11" t="str">
            <v>input</v>
          </cell>
          <cell r="C11" t="str">
            <v>%</v>
          </cell>
          <cell r="D11" t="str">
            <v>-НДС</v>
          </cell>
          <cell r="E11" t="str">
            <v>input</v>
          </cell>
          <cell r="F11" t="str">
            <v>%</v>
          </cell>
        </row>
        <row r="12">
          <cell r="A12" t="str">
            <v xml:space="preserve">-Road tax </v>
          </cell>
          <cell r="B12" t="str">
            <v>input</v>
          </cell>
          <cell r="C12" t="str">
            <v>%</v>
          </cell>
          <cell r="D12" t="str">
            <v>-Налог в дорожные фонды</v>
          </cell>
          <cell r="E12" t="str">
            <v>input</v>
          </cell>
          <cell r="F12" t="str">
            <v>%</v>
          </cell>
        </row>
        <row r="13">
          <cell r="A13" t="str">
            <v xml:space="preserve">-Housing tax </v>
          </cell>
          <cell r="B13" t="str">
            <v>input</v>
          </cell>
          <cell r="C13" t="str">
            <v>%</v>
          </cell>
          <cell r="D13" t="str">
            <v xml:space="preserve">-Жилищиный налог </v>
          </cell>
          <cell r="E13" t="str">
            <v>input</v>
          </cell>
          <cell r="F13" t="str">
            <v>%</v>
          </cell>
        </row>
        <row r="14">
          <cell r="A14" t="str">
            <v>-Social payments</v>
          </cell>
          <cell r="B14" t="str">
            <v>input</v>
          </cell>
          <cell r="C14" t="str">
            <v>%</v>
          </cell>
          <cell r="D14" t="str">
            <v>-Выплаты в социальные фонды</v>
          </cell>
          <cell r="E14" t="str">
            <v>input</v>
          </cell>
          <cell r="F14" t="str">
            <v>%</v>
          </cell>
        </row>
        <row r="15">
          <cell r="A15" t="str">
            <v>-Minimum salary</v>
          </cell>
          <cell r="B15" t="str">
            <v>input</v>
          </cell>
          <cell r="C15" t="str">
            <v>rbl</v>
          </cell>
          <cell r="D15" t="str">
            <v>-Минимальный размер оплаты труда</v>
          </cell>
          <cell r="E15" t="str">
            <v>input</v>
          </cell>
          <cell r="F15" t="str">
            <v>руб.</v>
          </cell>
        </row>
        <row r="16">
          <cell r="A16" t="str">
            <v>-Sales tax</v>
          </cell>
          <cell r="B16" t="str">
            <v>input</v>
          </cell>
          <cell r="C16" t="str">
            <v>%</v>
          </cell>
          <cell r="D16" t="str">
            <v>-Налог с продаж</v>
          </cell>
          <cell r="E16" t="str">
            <v>input</v>
          </cell>
          <cell r="F16" t="str">
            <v>%</v>
          </cell>
        </row>
        <row r="17">
          <cell r="A17" t="str">
            <v>-Profit tax</v>
          </cell>
          <cell r="B17" t="str">
            <v>input</v>
          </cell>
          <cell r="C17" t="str">
            <v>%</v>
          </cell>
          <cell r="D17" t="str">
            <v>-Налог на прибыль</v>
          </cell>
          <cell r="E17" t="str">
            <v>input</v>
          </cell>
          <cell r="F17" t="str">
            <v>%</v>
          </cell>
        </row>
        <row r="18">
          <cell r="A18" t="str">
            <v xml:space="preserve">-Public safety tax </v>
          </cell>
          <cell r="B18" t="str">
            <v>input</v>
          </cell>
          <cell r="C18" t="str">
            <v>%</v>
          </cell>
          <cell r="D18" t="str">
            <v>-Налог на правоохранительные органы</v>
          </cell>
          <cell r="E18" t="str">
            <v>input</v>
          </cell>
          <cell r="F18" t="str">
            <v>%</v>
          </cell>
        </row>
        <row r="19">
          <cell r="A19" t="str">
            <v>-Car purchase tax</v>
          </cell>
          <cell r="B19" t="str">
            <v>input</v>
          </cell>
          <cell r="C19" t="str">
            <v>%</v>
          </cell>
          <cell r="D19" t="str">
            <v>-Налог на приобретение автомобилей</v>
          </cell>
          <cell r="E19" t="str">
            <v>input</v>
          </cell>
          <cell r="F19" t="str">
            <v>%</v>
          </cell>
        </row>
        <row r="20">
          <cell r="A20" t="str">
            <v>-Property tax</v>
          </cell>
          <cell r="B20" t="str">
            <v>input</v>
          </cell>
          <cell r="C20" t="str">
            <v>%</v>
          </cell>
          <cell r="D20" t="str">
            <v>-Налог на имущество</v>
          </cell>
          <cell r="E20" t="str">
            <v>input</v>
          </cell>
          <cell r="F20" t="str">
            <v>%</v>
          </cell>
        </row>
        <row r="21">
          <cell r="A21" t="str">
            <v>-Tax on advertisement</v>
          </cell>
          <cell r="B21" t="str">
            <v>input</v>
          </cell>
          <cell r="C21" t="str">
            <v>%</v>
          </cell>
          <cell r="D21" t="str">
            <v>-Налог на рекламу</v>
          </cell>
          <cell r="E21" t="str">
            <v>input</v>
          </cell>
          <cell r="F21" t="str">
            <v>%</v>
          </cell>
        </row>
        <row r="80">
          <cell r="D80" t="str">
            <v>Feb
Фев</v>
          </cell>
          <cell r="E80" t="str">
            <v>March
Март</v>
          </cell>
        </row>
      </sheetData>
      <sheetData sheetId="5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ТАБЛИЦА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  <cell r="D8" t="str">
            <v>-доля 2 зоны</v>
          </cell>
          <cell r="E8" t="str">
            <v>Input</v>
          </cell>
          <cell r="F8" t="str">
            <v>%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  <cell r="D9" t="str">
            <v>-доля 3 зоны</v>
          </cell>
          <cell r="E9" t="str">
            <v>Input</v>
          </cell>
          <cell r="F9" t="str">
            <v>%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  <cell r="D10" t="str">
            <v>-доля 4 зоны</v>
          </cell>
          <cell r="E10" t="str">
            <v>Input</v>
          </cell>
          <cell r="F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  <cell r="D12" t="str">
            <v>-доля 6 зоны</v>
          </cell>
          <cell r="E12" t="str">
            <v>Input</v>
          </cell>
          <cell r="F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  <cell r="D16" t="str">
            <v>-доля 9 зоны</v>
          </cell>
          <cell r="E16" t="str">
            <v>Input</v>
          </cell>
          <cell r="F16" t="str">
            <v>%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  <cell r="D18" t="str">
            <v>-доля 11 зоны</v>
          </cell>
          <cell r="E18" t="str">
            <v>Input</v>
          </cell>
          <cell r="F18" t="str">
            <v>%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  <cell r="D20" t="str">
            <v>-доля 13 зоны</v>
          </cell>
          <cell r="E20" t="str">
            <v>Input</v>
          </cell>
          <cell r="F20" t="str">
            <v>%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  <cell r="D21" t="str">
            <v>-доля 14 зоны</v>
          </cell>
          <cell r="E21" t="str">
            <v>Input</v>
          </cell>
          <cell r="F21" t="str">
            <v>%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  <cell r="D22" t="str">
            <v>-доля 15 зоны</v>
          </cell>
          <cell r="E22" t="str">
            <v>Input</v>
          </cell>
          <cell r="F22" t="str">
            <v>%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  <cell r="D24" t="str">
            <v>-доля 17 зоны</v>
          </cell>
          <cell r="E24" t="str">
            <v>Input</v>
          </cell>
          <cell r="F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  <cell r="D26" t="str">
            <v>-зона 19 (платные телефонные службы)</v>
          </cell>
          <cell r="E26" t="str">
            <v>Input</v>
          </cell>
          <cell r="F26" t="str">
            <v>%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  <cell r="D27" t="str">
            <v>-зона 20 (платные телефонные службы)</v>
          </cell>
          <cell r="E27" t="str">
            <v>Input</v>
          </cell>
          <cell r="F27" t="str">
            <v>%</v>
          </cell>
        </row>
        <row r="29">
          <cell r="A29" t="str">
            <v xml:space="preserve">Effective duration of call </v>
          </cell>
          <cell r="D29" t="str">
            <v>Реальная продолжит. разговора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  <cell r="D30" t="str">
            <v>Местная связь</v>
          </cell>
          <cell r="E30" t="str">
            <v>Input</v>
          </cell>
          <cell r="F30" t="str">
            <v>мин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  <cell r="D31" t="str">
            <v>2 зона междугородней связи</v>
          </cell>
          <cell r="E31" t="str">
            <v>Input</v>
          </cell>
          <cell r="F31" t="str">
            <v>мин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  <cell r="D32" t="str">
            <v>3 зона междугородней связи</v>
          </cell>
          <cell r="E32" t="str">
            <v>Input</v>
          </cell>
          <cell r="F32" t="str">
            <v>мин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  <cell r="D33" t="str">
            <v>4 зона междугородней связи</v>
          </cell>
          <cell r="E33" t="str">
            <v>Input</v>
          </cell>
          <cell r="F33" t="str">
            <v>мин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  <cell r="D35" t="str">
            <v>6 зона междугородней связи</v>
          </cell>
          <cell r="E35" t="str">
            <v>Input</v>
          </cell>
          <cell r="F35" t="str">
            <v>мин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  <cell r="D36" t="str">
            <v>7 зона междугородней связи</v>
          </cell>
          <cell r="E36" t="str">
            <v>Input</v>
          </cell>
          <cell r="F36" t="str">
            <v>мин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  <cell r="D37" t="str">
            <v>8 зона международной связи</v>
          </cell>
          <cell r="E37" t="str">
            <v>Input</v>
          </cell>
          <cell r="F37" t="str">
            <v>мин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  <cell r="D39" t="str">
            <v>10 зона международной связи</v>
          </cell>
          <cell r="E39" t="str">
            <v>Input</v>
          </cell>
          <cell r="F39" t="str">
            <v>мин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  <cell r="D40" t="str">
            <v>11 зона международной связи</v>
          </cell>
          <cell r="E40" t="str">
            <v>Input</v>
          </cell>
          <cell r="F40" t="str">
            <v>мин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  <cell r="D41" t="str">
            <v>12 зона международной связи</v>
          </cell>
          <cell r="E41" t="str">
            <v>Input</v>
          </cell>
          <cell r="F41" t="str">
            <v>мин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  <cell r="D42" t="str">
            <v>13 зона международной связи</v>
          </cell>
          <cell r="E42" t="str">
            <v>Input</v>
          </cell>
          <cell r="F42" t="str">
            <v>мин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  <cell r="D43" t="str">
            <v>14 зона международной связи</v>
          </cell>
          <cell r="E43" t="str">
            <v>Input</v>
          </cell>
          <cell r="F43" t="str">
            <v>мин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  <cell r="D44" t="str">
            <v>15 зона международной связи</v>
          </cell>
          <cell r="E44" t="str">
            <v>Input</v>
          </cell>
          <cell r="F44" t="str">
            <v>мин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  <cell r="D45" t="str">
            <v>16 зона международной связи</v>
          </cell>
          <cell r="E45" t="str">
            <v>Input</v>
          </cell>
          <cell r="F45" t="str">
            <v>мин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  <cell r="D46" t="str">
            <v>17 зона международной связи</v>
          </cell>
          <cell r="E46" t="str">
            <v>Input</v>
          </cell>
          <cell r="F46" t="str">
            <v>мин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  <cell r="D48" t="str">
            <v>-зона 19 (платные телефонные службы)</v>
          </cell>
          <cell r="E48" t="str">
            <v>Input</v>
          </cell>
          <cell r="F48" t="str">
            <v>мин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  <cell r="D49" t="str">
            <v>-зона 20 (платные телефонные службы)</v>
          </cell>
          <cell r="E49" t="str">
            <v>Input</v>
          </cell>
          <cell r="F49" t="str">
            <v>мин</v>
          </cell>
        </row>
        <row r="51">
          <cell r="A51" t="str">
            <v>SPT tariffs</v>
          </cell>
          <cell r="D51" t="str">
            <v>Тарифы СПТ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  <cell r="D52" t="str">
            <v>Местная связь</v>
          </cell>
          <cell r="E52" t="str">
            <v>Input</v>
          </cell>
          <cell r="F52" t="str">
            <v>ед/мин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  <cell r="D53" t="str">
            <v>2 зона междугородней связи</v>
          </cell>
          <cell r="E53" t="str">
            <v>Input</v>
          </cell>
          <cell r="F53" t="str">
            <v>ед/мин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  <cell r="D54" t="str">
            <v>3 зона междугородней связи</v>
          </cell>
          <cell r="E54" t="str">
            <v>Input</v>
          </cell>
          <cell r="F54" t="str">
            <v>ед/мин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</row>
        <row r="73">
          <cell r="A73" t="str">
            <v>MMT tariffs, incl. VAT</v>
          </cell>
          <cell r="D73" t="str">
            <v>Средние тарифы ММТ, вкл.НДС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</row>
        <row r="91">
          <cell r="A91" t="str">
            <v>Tariffs growth rate (national)</v>
          </cell>
          <cell r="D91" t="str">
            <v>Процент роста тарифов (межгород)</v>
          </cell>
          <cell r="E91" t="str">
            <v>Input</v>
          </cell>
          <cell r="F91" t="str">
            <v>%</v>
          </cell>
        </row>
        <row r="92">
          <cell r="A92" t="str">
            <v>Tariffs growth rate (international)</v>
          </cell>
          <cell r="D92" t="str">
            <v>Процент роста тарифов (международ)</v>
          </cell>
          <cell r="E92" t="str">
            <v>Input</v>
          </cell>
          <cell r="F92" t="str">
            <v>%</v>
          </cell>
        </row>
        <row r="94">
          <cell r="A94" t="str">
            <v>LD Overpaid/Actual seconds ratio</v>
          </cell>
          <cell r="D94" t="str">
            <v>Коэфф. переплач./реальные секунды</v>
          </cell>
        </row>
        <row r="95">
          <cell r="A95" t="str">
            <v>-National zone 2</v>
          </cell>
          <cell r="B95" t="str">
            <v>Input</v>
          </cell>
          <cell r="C95" t="str">
            <v>%</v>
          </cell>
          <cell r="D95" t="str">
            <v>2 зона междугородней связи</v>
          </cell>
          <cell r="E95" t="str">
            <v>Input</v>
          </cell>
          <cell r="F95" t="str">
            <v>%</v>
          </cell>
        </row>
        <row r="96">
          <cell r="A96" t="str">
            <v>-National zone 3</v>
          </cell>
          <cell r="B96" t="str">
            <v>Input</v>
          </cell>
          <cell r="C96" t="str">
            <v>%</v>
          </cell>
          <cell r="D96" t="str">
            <v>3 зона междугородней связи</v>
          </cell>
          <cell r="E96" t="str">
            <v>Input</v>
          </cell>
          <cell r="F96" t="str">
            <v>%</v>
          </cell>
        </row>
        <row r="97">
          <cell r="A97" t="str">
            <v>-National zone 4</v>
          </cell>
          <cell r="B97" t="str">
            <v>Input</v>
          </cell>
          <cell r="C97" t="str">
            <v>%</v>
          </cell>
          <cell r="D97" t="str">
            <v>4 зона междугородней связи</v>
          </cell>
          <cell r="E97" t="str">
            <v>Input</v>
          </cell>
          <cell r="F97" t="str">
            <v>%</v>
          </cell>
        </row>
        <row r="98">
          <cell r="A98" t="str">
            <v>-National zone 5</v>
          </cell>
          <cell r="B98" t="str">
            <v>Input</v>
          </cell>
          <cell r="C98" t="str">
            <v>%</v>
          </cell>
          <cell r="D98" t="str">
            <v>5 зона междугородней связи</v>
          </cell>
          <cell r="E98" t="str">
            <v>Input</v>
          </cell>
          <cell r="F98" t="str">
            <v>%</v>
          </cell>
        </row>
        <row r="99">
          <cell r="A99" t="str">
            <v>-National zone 6</v>
          </cell>
          <cell r="B99" t="str">
            <v>Input</v>
          </cell>
          <cell r="C99" t="str">
            <v>%</v>
          </cell>
          <cell r="D99" t="str">
            <v>6 зона междугородней связи</v>
          </cell>
          <cell r="E99" t="str">
            <v>Input</v>
          </cell>
          <cell r="F99" t="str">
            <v>%</v>
          </cell>
        </row>
        <row r="100">
          <cell r="A100" t="str">
            <v>-National zone 7</v>
          </cell>
          <cell r="B100" t="str">
            <v>Input</v>
          </cell>
          <cell r="C100" t="str">
            <v>%</v>
          </cell>
          <cell r="D100" t="str">
            <v>7 зона междугородней связи</v>
          </cell>
          <cell r="E100" t="str">
            <v>Input</v>
          </cell>
          <cell r="F100" t="str">
            <v>%</v>
          </cell>
        </row>
        <row r="101">
          <cell r="A101" t="str">
            <v>-International zone 8</v>
          </cell>
          <cell r="B101" t="str">
            <v>Input</v>
          </cell>
          <cell r="C101" t="str">
            <v>%</v>
          </cell>
          <cell r="D101" t="str">
            <v>8 зона международной связи</v>
          </cell>
          <cell r="E101" t="str">
            <v>Input</v>
          </cell>
          <cell r="F101" t="str">
            <v>%</v>
          </cell>
        </row>
        <row r="102">
          <cell r="A102" t="str">
            <v>-International zone 9</v>
          </cell>
          <cell r="B102" t="str">
            <v>Input</v>
          </cell>
          <cell r="C102" t="str">
            <v>%</v>
          </cell>
          <cell r="D102" t="str">
            <v>9 зона международной связи</v>
          </cell>
          <cell r="E102" t="str">
            <v>Input</v>
          </cell>
          <cell r="F102" t="str">
            <v>%</v>
          </cell>
        </row>
        <row r="103">
          <cell r="A103" t="str">
            <v>-International zone 10</v>
          </cell>
          <cell r="B103" t="str">
            <v>Input</v>
          </cell>
          <cell r="C103" t="str">
            <v>%</v>
          </cell>
          <cell r="D103" t="str">
            <v>10 зона международной связи</v>
          </cell>
          <cell r="E103" t="str">
            <v>Input</v>
          </cell>
          <cell r="F103" t="str">
            <v>%</v>
          </cell>
        </row>
        <row r="104">
          <cell r="A104" t="str">
            <v>-International zone 11</v>
          </cell>
          <cell r="B104" t="str">
            <v>Input</v>
          </cell>
          <cell r="C104" t="str">
            <v>%</v>
          </cell>
          <cell r="D104" t="str">
            <v>11 зона международной связи</v>
          </cell>
          <cell r="E104" t="str">
            <v>Input</v>
          </cell>
          <cell r="F104" t="str">
            <v>%</v>
          </cell>
        </row>
        <row r="105">
          <cell r="A105" t="str">
            <v>-International zone 12</v>
          </cell>
          <cell r="B105" t="str">
            <v>Input</v>
          </cell>
          <cell r="C105" t="str">
            <v>%</v>
          </cell>
          <cell r="D105" t="str">
            <v>12 зона международной связи</v>
          </cell>
          <cell r="E105" t="str">
            <v>Input</v>
          </cell>
          <cell r="F105" t="str">
            <v>%</v>
          </cell>
        </row>
        <row r="106">
          <cell r="A106" t="str">
            <v>-International zone 13</v>
          </cell>
          <cell r="B106" t="str">
            <v>Input</v>
          </cell>
          <cell r="C106" t="str">
            <v>%</v>
          </cell>
          <cell r="D106" t="str">
            <v>13 зона международной связи</v>
          </cell>
          <cell r="E106" t="str">
            <v>Input</v>
          </cell>
          <cell r="F106" t="str">
            <v>%</v>
          </cell>
        </row>
        <row r="107">
          <cell r="A107" t="str">
            <v>-International zone 14</v>
          </cell>
          <cell r="B107" t="str">
            <v>Input</v>
          </cell>
          <cell r="C107" t="str">
            <v>%</v>
          </cell>
          <cell r="D107" t="str">
            <v>14 зона международной связи</v>
          </cell>
          <cell r="E107" t="str">
            <v>Input</v>
          </cell>
          <cell r="F107" t="str">
            <v>%</v>
          </cell>
        </row>
        <row r="108">
          <cell r="A108" t="str">
            <v>-International zone 15</v>
          </cell>
          <cell r="B108" t="str">
            <v>Input</v>
          </cell>
          <cell r="C108" t="str">
            <v>%</v>
          </cell>
          <cell r="D108" t="str">
            <v>15 зона международной связи</v>
          </cell>
          <cell r="E108" t="str">
            <v>Input</v>
          </cell>
          <cell r="F108" t="str">
            <v>%</v>
          </cell>
        </row>
        <row r="109">
          <cell r="A109" t="str">
            <v>-International zone 16</v>
          </cell>
          <cell r="B109" t="str">
            <v>Input</v>
          </cell>
          <cell r="C109" t="str">
            <v>%</v>
          </cell>
          <cell r="D109" t="str">
            <v>16 зона международной связи</v>
          </cell>
          <cell r="E109" t="str">
            <v>Input</v>
          </cell>
          <cell r="F109" t="str">
            <v>%</v>
          </cell>
        </row>
        <row r="110">
          <cell r="A110" t="str">
            <v>-International zone 17</v>
          </cell>
          <cell r="B110" t="str">
            <v>Input</v>
          </cell>
          <cell r="C110" t="str">
            <v>%</v>
          </cell>
          <cell r="D110" t="str">
            <v>17 зона международной связи</v>
          </cell>
          <cell r="E110" t="str">
            <v>Input</v>
          </cell>
          <cell r="F110" t="str">
            <v>%</v>
          </cell>
        </row>
        <row r="111">
          <cell r="A111" t="str">
            <v>-International zone 18</v>
          </cell>
          <cell r="B111" t="str">
            <v>Input</v>
          </cell>
          <cell r="C111" t="str">
            <v>%</v>
          </cell>
          <cell r="D111" t="str">
            <v>18 зона международной связи</v>
          </cell>
          <cell r="E111" t="str">
            <v>Input</v>
          </cell>
          <cell r="F111" t="str">
            <v>%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$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$</v>
          </cell>
        </row>
        <row r="116">
          <cell r="A116" t="str">
            <v>Average unit price, incl. VAT (settlement with PTN)</v>
          </cell>
          <cell r="B116" t="str">
            <v>Calc.</v>
          </cell>
          <cell r="C116" t="str">
            <v>RUR</v>
          </cell>
          <cell r="D116" t="str">
            <v>Ср.цена тарифной ед. для расчетов с "ПТС" вкл.НДС</v>
          </cell>
          <cell r="E116" t="str">
            <v>Calc.</v>
          </cell>
          <cell r="F116" t="str">
            <v>руб.</v>
          </cell>
        </row>
        <row r="117">
          <cell r="A117" t="str">
            <v>Units sold/used ratio</v>
          </cell>
          <cell r="B117" t="str">
            <v>Input</v>
          </cell>
          <cell r="C117" t="str">
            <v>-</v>
          </cell>
          <cell r="D117" t="str">
            <v>Коэфф. прод./использ. карт</v>
          </cell>
          <cell r="E117" t="str">
            <v>Input</v>
          </cell>
          <cell r="F117" t="str">
            <v>-</v>
          </cell>
        </row>
        <row r="119">
          <cell r="A119" t="str">
            <v>MMT Rate of charge on traffic</v>
          </cell>
          <cell r="D119" t="str">
            <v>Процент оплаты трафика ММТ</v>
          </cell>
        </row>
        <row r="120">
          <cell r="A120">
            <v>0</v>
          </cell>
          <cell r="B120" t="str">
            <v>Input</v>
          </cell>
          <cell r="C120" t="str">
            <v>%</v>
          </cell>
          <cell r="D120">
            <v>0</v>
          </cell>
          <cell r="E120" t="str">
            <v>Input</v>
          </cell>
          <cell r="F120" t="str">
            <v>%</v>
          </cell>
        </row>
        <row r="121">
          <cell r="A121">
            <v>100000</v>
          </cell>
          <cell r="B121" t="str">
            <v>Input</v>
          </cell>
          <cell r="C121" t="str">
            <v>%</v>
          </cell>
          <cell r="D121">
            <v>100000</v>
          </cell>
          <cell r="E121" t="str">
            <v>Input</v>
          </cell>
          <cell r="F121" t="str">
            <v>%</v>
          </cell>
        </row>
        <row r="122">
          <cell r="A122">
            <v>120000</v>
          </cell>
          <cell r="B122" t="str">
            <v>Input</v>
          </cell>
          <cell r="C122" t="str">
            <v>%</v>
          </cell>
          <cell r="D122">
            <v>120000</v>
          </cell>
          <cell r="E122" t="str">
            <v>Input</v>
          </cell>
          <cell r="F122" t="str">
            <v>%</v>
          </cell>
        </row>
        <row r="123">
          <cell r="A123">
            <v>140000</v>
          </cell>
          <cell r="B123" t="str">
            <v>Input</v>
          </cell>
          <cell r="C123" t="str">
            <v>%</v>
          </cell>
          <cell r="D123">
            <v>140000</v>
          </cell>
          <cell r="E123" t="str">
            <v>Input</v>
          </cell>
          <cell r="F123" t="str">
            <v>%</v>
          </cell>
        </row>
        <row r="124">
          <cell r="A124">
            <v>180000</v>
          </cell>
          <cell r="B124" t="str">
            <v>Input</v>
          </cell>
          <cell r="C124" t="str">
            <v>%</v>
          </cell>
          <cell r="D124">
            <v>180000</v>
          </cell>
          <cell r="E124" t="str">
            <v>Input</v>
          </cell>
          <cell r="F124" t="str">
            <v>%</v>
          </cell>
        </row>
      </sheetData>
      <sheetData sheetId="6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ТАБЛИЦА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C4" t="str">
            <v>min</v>
          </cell>
          <cell r="D4" t="str">
            <v>1.Кол-во использ. минут - итого</v>
          </cell>
          <cell r="E4" t="str">
            <v>Calc.</v>
          </cell>
          <cell r="F4" t="str">
            <v>мин.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 1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>-National zone 2</v>
          </cell>
          <cell r="B8" t="str">
            <v>Calc.</v>
          </cell>
          <cell r="C8" t="str">
            <v>%</v>
          </cell>
          <cell r="D8" t="str">
            <v>2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3</v>
          </cell>
          <cell r="B9" t="str">
            <v>Calc.</v>
          </cell>
          <cell r="C9" t="str">
            <v>%</v>
          </cell>
          <cell r="D9" t="str">
            <v>3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4</v>
          </cell>
          <cell r="B10" t="str">
            <v>Calc.</v>
          </cell>
          <cell r="C10" t="str">
            <v>%</v>
          </cell>
          <cell r="D10" t="str">
            <v>4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5</v>
          </cell>
          <cell r="B11" t="str">
            <v>Calc.</v>
          </cell>
          <cell r="C11" t="str">
            <v>%</v>
          </cell>
          <cell r="D11" t="str">
            <v>5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6</v>
          </cell>
          <cell r="B12" t="str">
            <v>Calc.</v>
          </cell>
          <cell r="C12" t="str">
            <v>%</v>
          </cell>
          <cell r="D12" t="str">
            <v>6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7</v>
          </cell>
          <cell r="B13" t="str">
            <v>Calc.</v>
          </cell>
          <cell r="C13" t="str">
            <v>%</v>
          </cell>
          <cell r="D13" t="str">
            <v>7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8</v>
          </cell>
          <cell r="B14" t="str">
            <v>Calc.</v>
          </cell>
          <cell r="C14" t="str">
            <v>%</v>
          </cell>
          <cell r="D14" t="str">
            <v>8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9</v>
          </cell>
          <cell r="B15" t="str">
            <v>Calc.</v>
          </cell>
          <cell r="C15" t="str">
            <v>%</v>
          </cell>
          <cell r="D15" t="str">
            <v>9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10</v>
          </cell>
          <cell r="B16" t="str">
            <v>Calc.</v>
          </cell>
          <cell r="C16" t="str">
            <v>%</v>
          </cell>
          <cell r="D16" t="str">
            <v>10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11</v>
          </cell>
          <cell r="B17" t="str">
            <v>Calc.</v>
          </cell>
          <cell r="C17" t="str">
            <v>%</v>
          </cell>
          <cell r="D17" t="str">
            <v>11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12</v>
          </cell>
          <cell r="B18" t="str">
            <v>Calc.</v>
          </cell>
          <cell r="C18" t="str">
            <v>%</v>
          </cell>
          <cell r="D18" t="str">
            <v>12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-International zone 13</v>
          </cell>
          <cell r="B19" t="str">
            <v>Calc.</v>
          </cell>
          <cell r="C19" t="str">
            <v>%</v>
          </cell>
          <cell r="D19" t="str">
            <v>13 зона международной связи</v>
          </cell>
          <cell r="E19" t="str">
            <v>Calc.</v>
          </cell>
          <cell r="F19" t="str">
            <v>%</v>
          </cell>
        </row>
        <row r="20">
          <cell r="A20" t="str">
            <v>-International zone 14</v>
          </cell>
          <cell r="B20" t="str">
            <v>Calc.</v>
          </cell>
          <cell r="C20" t="str">
            <v>%</v>
          </cell>
          <cell r="D20" t="str">
            <v>14 зона международной связи</v>
          </cell>
          <cell r="E20" t="str">
            <v>Calc.</v>
          </cell>
          <cell r="F20" t="str">
            <v>%</v>
          </cell>
        </row>
        <row r="21">
          <cell r="A21" t="str">
            <v>-International zone 15</v>
          </cell>
          <cell r="B21" t="str">
            <v>Calc.</v>
          </cell>
          <cell r="C21" t="str">
            <v>%</v>
          </cell>
          <cell r="D21" t="str">
            <v>15 зона международной связи</v>
          </cell>
          <cell r="E21" t="str">
            <v>Calc.</v>
          </cell>
          <cell r="F21" t="str">
            <v>%</v>
          </cell>
        </row>
        <row r="22">
          <cell r="A22" t="str">
            <v>-International zone 16</v>
          </cell>
          <cell r="B22" t="str">
            <v>Calc.</v>
          </cell>
          <cell r="C22" t="str">
            <v>%</v>
          </cell>
          <cell r="D22" t="str">
            <v>16 зона международной связи</v>
          </cell>
          <cell r="E22" t="str">
            <v>Calc.</v>
          </cell>
          <cell r="F22" t="str">
            <v>%</v>
          </cell>
        </row>
        <row r="23">
          <cell r="A23" t="str">
            <v>-International zone 17</v>
          </cell>
          <cell r="B23" t="str">
            <v>Calc.</v>
          </cell>
          <cell r="C23" t="str">
            <v>%</v>
          </cell>
          <cell r="D23" t="str">
            <v>17 зона международной связи</v>
          </cell>
          <cell r="E23" t="str">
            <v>Calc.</v>
          </cell>
          <cell r="F23" t="str">
            <v>%</v>
          </cell>
        </row>
        <row r="24">
          <cell r="A24" t="str">
            <v>-International zone 18</v>
          </cell>
          <cell r="B24" t="str">
            <v>Calc.</v>
          </cell>
          <cell r="C24" t="str">
            <v>%</v>
          </cell>
          <cell r="D24" t="str">
            <v>18 зона международной связи</v>
          </cell>
          <cell r="E24" t="str">
            <v>Calc.</v>
          </cell>
          <cell r="F24" t="str">
            <v>%</v>
          </cell>
        </row>
        <row r="25">
          <cell r="A25" t="str">
            <v>-Zone 19 (commercial telephone services)</v>
          </cell>
          <cell r="B25" t="str">
            <v>Calc.</v>
          </cell>
          <cell r="C25" t="str">
            <v>%</v>
          </cell>
          <cell r="D25" t="str">
            <v>-зона 19 (платные телефонные службы)</v>
          </cell>
          <cell r="F25" t="str">
            <v>%</v>
          </cell>
        </row>
        <row r="26">
          <cell r="A26" t="str">
            <v>-Zone 20 (commercial telephone services)</v>
          </cell>
          <cell r="B26" t="str">
            <v>Calc.</v>
          </cell>
          <cell r="C26" t="str">
            <v>%</v>
          </cell>
          <cell r="D26" t="str">
            <v>-зона 20 (платные телефонные службы)</v>
          </cell>
          <cell r="F26" t="str">
            <v>%</v>
          </cell>
        </row>
        <row r="28">
          <cell r="A28" t="str">
            <v>3.# of transactions - total</v>
          </cell>
          <cell r="D28" t="str">
            <v>3.Кол-во разговоров - итого</v>
          </cell>
        </row>
        <row r="29">
          <cell r="A29" t="str">
            <v>-Local 1</v>
          </cell>
          <cell r="B29" t="str">
            <v>Calc.</v>
          </cell>
          <cell r="C29" t="str">
            <v>-</v>
          </cell>
          <cell r="D29" t="str">
            <v>Местная связь</v>
          </cell>
          <cell r="E29" t="str">
            <v>Calc.</v>
          </cell>
          <cell r="F29" t="str">
            <v>-</v>
          </cell>
        </row>
        <row r="30">
          <cell r="A30" t="str">
            <v>-National zone 2</v>
          </cell>
          <cell r="B30" t="str">
            <v>Calc.</v>
          </cell>
          <cell r="C30" t="str">
            <v>-</v>
          </cell>
          <cell r="D30" t="str">
            <v>2 зона междугородней связи</v>
          </cell>
          <cell r="E30" t="str">
            <v>Calc.</v>
          </cell>
          <cell r="F30" t="str">
            <v>-</v>
          </cell>
        </row>
        <row r="31">
          <cell r="A31" t="str">
            <v>-National zone 3</v>
          </cell>
          <cell r="B31" t="str">
            <v>Calc.</v>
          </cell>
          <cell r="C31" t="str">
            <v>-</v>
          </cell>
          <cell r="D31" t="str">
            <v>3 зона междугородней связи</v>
          </cell>
          <cell r="E31" t="str">
            <v>Calc.</v>
          </cell>
          <cell r="F31" t="str">
            <v>-</v>
          </cell>
        </row>
        <row r="32">
          <cell r="A32" t="str">
            <v>-National zone 4</v>
          </cell>
          <cell r="B32" t="str">
            <v>Calc.</v>
          </cell>
          <cell r="C32" t="str">
            <v>-</v>
          </cell>
          <cell r="D32" t="str">
            <v>4 зона междугородней связи</v>
          </cell>
          <cell r="E32" t="str">
            <v>Calc.</v>
          </cell>
          <cell r="F32" t="str">
            <v>-</v>
          </cell>
        </row>
        <row r="33">
          <cell r="A33" t="str">
            <v>-National zone 5</v>
          </cell>
          <cell r="B33" t="str">
            <v>Calc.</v>
          </cell>
          <cell r="C33" t="str">
            <v>-</v>
          </cell>
          <cell r="D33" t="str">
            <v>5 зона междугородней связи</v>
          </cell>
          <cell r="E33" t="str">
            <v>Calc.</v>
          </cell>
          <cell r="F33" t="str">
            <v>-</v>
          </cell>
        </row>
        <row r="34">
          <cell r="A34" t="str">
            <v>-National zone 6</v>
          </cell>
          <cell r="B34" t="str">
            <v>Calc.</v>
          </cell>
          <cell r="C34" t="str">
            <v>-</v>
          </cell>
          <cell r="D34" t="str">
            <v>6 зона междугородней связи</v>
          </cell>
          <cell r="E34" t="str">
            <v>Calc.</v>
          </cell>
          <cell r="F34" t="str">
            <v>-</v>
          </cell>
        </row>
        <row r="35">
          <cell r="A35" t="str">
            <v>-National zone 7</v>
          </cell>
          <cell r="B35" t="str">
            <v>Calc.</v>
          </cell>
          <cell r="C35" t="str">
            <v>-</v>
          </cell>
          <cell r="D35" t="str">
            <v>7 зона междугородней связи</v>
          </cell>
          <cell r="E35" t="str">
            <v>Calc.</v>
          </cell>
          <cell r="F35" t="str">
            <v>-</v>
          </cell>
        </row>
        <row r="36">
          <cell r="A36" t="str">
            <v>-International zone 8</v>
          </cell>
          <cell r="B36" t="str">
            <v>Calc.</v>
          </cell>
          <cell r="C36" t="str">
            <v>-</v>
          </cell>
          <cell r="D36" t="str">
            <v>8 зона международной связи</v>
          </cell>
          <cell r="E36" t="str">
            <v>Calc.</v>
          </cell>
          <cell r="F36" t="str">
            <v>-</v>
          </cell>
        </row>
        <row r="37">
          <cell r="A37" t="str">
            <v>-International zone 9</v>
          </cell>
          <cell r="B37" t="str">
            <v>Calc.</v>
          </cell>
          <cell r="C37" t="str">
            <v>-</v>
          </cell>
          <cell r="D37" t="str">
            <v>9 зона международной связи</v>
          </cell>
          <cell r="E37" t="str">
            <v>Calc.</v>
          </cell>
          <cell r="F37" t="str">
            <v>-</v>
          </cell>
        </row>
        <row r="38">
          <cell r="A38" t="str">
            <v>-International zone 10</v>
          </cell>
          <cell r="B38" t="str">
            <v>Calc.</v>
          </cell>
          <cell r="C38" t="str">
            <v>-</v>
          </cell>
          <cell r="D38" t="str">
            <v>10 зона международной связи</v>
          </cell>
          <cell r="E38" t="str">
            <v>Calc.</v>
          </cell>
          <cell r="F38" t="str">
            <v>-</v>
          </cell>
        </row>
        <row r="39">
          <cell r="A39" t="str">
            <v>-International zone 11</v>
          </cell>
          <cell r="B39" t="str">
            <v>Calc.</v>
          </cell>
          <cell r="C39" t="str">
            <v>-</v>
          </cell>
          <cell r="D39" t="str">
            <v>11 зона международной связи</v>
          </cell>
          <cell r="E39" t="str">
            <v>Calc.</v>
          </cell>
          <cell r="F39" t="str">
            <v>-</v>
          </cell>
        </row>
        <row r="40">
          <cell r="A40" t="str">
            <v>-International zone 12</v>
          </cell>
          <cell r="B40" t="str">
            <v>Calc.</v>
          </cell>
          <cell r="C40" t="str">
            <v>-</v>
          </cell>
          <cell r="D40" t="str">
            <v>12 зона международной связи</v>
          </cell>
          <cell r="E40" t="str">
            <v>Calc.</v>
          </cell>
          <cell r="F40" t="str">
            <v>-</v>
          </cell>
        </row>
        <row r="41">
          <cell r="A41" t="str">
            <v>-International zone 13</v>
          </cell>
          <cell r="B41" t="str">
            <v>Calc.</v>
          </cell>
          <cell r="C41" t="str">
            <v>-</v>
          </cell>
          <cell r="D41" t="str">
            <v>13 зона международной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14</v>
          </cell>
          <cell r="B42" t="str">
            <v>Calc.</v>
          </cell>
          <cell r="C42" t="str">
            <v>-</v>
          </cell>
          <cell r="D42" t="str">
            <v>14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15</v>
          </cell>
          <cell r="B43" t="str">
            <v>Calc.</v>
          </cell>
          <cell r="C43" t="str">
            <v>-</v>
          </cell>
          <cell r="D43" t="str">
            <v>15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16</v>
          </cell>
          <cell r="B44" t="str">
            <v>Calc.</v>
          </cell>
          <cell r="C44" t="str">
            <v>-</v>
          </cell>
          <cell r="D44" t="str">
            <v>16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17</v>
          </cell>
          <cell r="B45" t="str">
            <v>Calc.</v>
          </cell>
          <cell r="C45" t="str">
            <v>-</v>
          </cell>
          <cell r="D45" t="str">
            <v>17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18</v>
          </cell>
          <cell r="B46" t="str">
            <v>Calc.</v>
          </cell>
          <cell r="C46" t="str">
            <v>-</v>
          </cell>
          <cell r="D46" t="str">
            <v>18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-Zone 19 (commercial telephone services)</v>
          </cell>
          <cell r="B47" t="str">
            <v>Calc.</v>
          </cell>
          <cell r="C47" t="str">
            <v>%</v>
          </cell>
          <cell r="D47" t="str">
            <v>-зона 19 (платные телефонные службы)</v>
          </cell>
          <cell r="F47" t="str">
            <v>-</v>
          </cell>
        </row>
        <row r="48">
          <cell r="A48" t="str">
            <v>-Zone 20 (commercial telephone services)</v>
          </cell>
          <cell r="B48" t="str">
            <v>Calc.</v>
          </cell>
          <cell r="C48" t="str">
            <v>%</v>
          </cell>
          <cell r="D48" t="str">
            <v>-зона 20 (платные телефонные службы)</v>
          </cell>
          <cell r="F48" t="str">
            <v>-</v>
          </cell>
        </row>
        <row r="50">
          <cell r="A50" t="str">
            <v>4. # of units used - total</v>
          </cell>
          <cell r="D50" t="str">
            <v>4. Кол-во использ. единиц - итого</v>
          </cell>
        </row>
        <row r="51">
          <cell r="A51" t="str">
            <v>-Local 1</v>
          </cell>
          <cell r="B51" t="str">
            <v>Calc.</v>
          </cell>
          <cell r="C51" t="str">
            <v>units</v>
          </cell>
          <cell r="D51" t="str">
            <v>Местная связь</v>
          </cell>
          <cell r="E51" t="str">
            <v>Calc.</v>
          </cell>
          <cell r="F51" t="str">
            <v>т.е.</v>
          </cell>
        </row>
        <row r="52">
          <cell r="A52" t="str">
            <v>-National zone 2</v>
          </cell>
          <cell r="B52" t="str">
            <v>Calc.</v>
          </cell>
          <cell r="C52" t="str">
            <v>units</v>
          </cell>
          <cell r="D52" t="str">
            <v>2 зона междугородней связи</v>
          </cell>
          <cell r="E52" t="str">
            <v>Calc.</v>
          </cell>
          <cell r="F52" t="str">
            <v>т.е.</v>
          </cell>
        </row>
        <row r="53">
          <cell r="A53" t="str">
            <v>-National zone 3</v>
          </cell>
          <cell r="B53" t="str">
            <v>Calc.</v>
          </cell>
          <cell r="C53" t="str">
            <v>units</v>
          </cell>
          <cell r="D53" t="str">
            <v>3 зона междугородней связи</v>
          </cell>
          <cell r="E53" t="str">
            <v>Calc.</v>
          </cell>
          <cell r="F53" t="str">
            <v>т.е.</v>
          </cell>
        </row>
        <row r="54">
          <cell r="A54" t="str">
            <v>-National zone 4</v>
          </cell>
          <cell r="B54" t="str">
            <v>Calc.</v>
          </cell>
          <cell r="C54" t="str">
            <v>units</v>
          </cell>
          <cell r="D54" t="str">
            <v>4 зона междугородней связи</v>
          </cell>
          <cell r="E54" t="str">
            <v>Calc.</v>
          </cell>
          <cell r="F54" t="str">
            <v>т.е.</v>
          </cell>
        </row>
        <row r="55">
          <cell r="A55" t="str">
            <v>-National zone 5</v>
          </cell>
          <cell r="B55" t="str">
            <v>Calc.</v>
          </cell>
          <cell r="C55" t="str">
            <v>units</v>
          </cell>
          <cell r="D55" t="str">
            <v>5 зона междугородней связи</v>
          </cell>
          <cell r="E55" t="str">
            <v>Calc.</v>
          </cell>
          <cell r="F55" t="str">
            <v>т.е.</v>
          </cell>
        </row>
        <row r="56">
          <cell r="A56" t="str">
            <v>-National zone 6</v>
          </cell>
          <cell r="B56" t="str">
            <v>Calc.</v>
          </cell>
          <cell r="C56" t="str">
            <v>units</v>
          </cell>
          <cell r="D56" t="str">
            <v>6 зона междугородней связи</v>
          </cell>
          <cell r="E56" t="str">
            <v>Calc.</v>
          </cell>
          <cell r="F56" t="str">
            <v>т.е.</v>
          </cell>
        </row>
        <row r="57">
          <cell r="A57" t="str">
            <v>-National zone 7</v>
          </cell>
          <cell r="B57" t="str">
            <v>Calc.</v>
          </cell>
          <cell r="C57" t="str">
            <v>units</v>
          </cell>
          <cell r="D57" t="str">
            <v>7 зона междугородней связи</v>
          </cell>
          <cell r="E57" t="str">
            <v>Calc.</v>
          </cell>
          <cell r="F57" t="str">
            <v>т.е.</v>
          </cell>
        </row>
        <row r="58">
          <cell r="A58" t="str">
            <v>-International zone 8</v>
          </cell>
          <cell r="B58" t="str">
            <v>Calc.</v>
          </cell>
          <cell r="C58" t="str">
            <v>units</v>
          </cell>
          <cell r="D58" t="str">
            <v>8 зона международной связи</v>
          </cell>
          <cell r="E58" t="str">
            <v>Calc.</v>
          </cell>
          <cell r="F58" t="str">
            <v>т.е.</v>
          </cell>
        </row>
        <row r="59">
          <cell r="A59" t="str">
            <v>-International zone 9</v>
          </cell>
          <cell r="B59" t="str">
            <v>Calc.</v>
          </cell>
          <cell r="C59" t="str">
            <v>units</v>
          </cell>
          <cell r="D59" t="str">
            <v>9 зона международной связи</v>
          </cell>
          <cell r="E59" t="str">
            <v>Calc.</v>
          </cell>
          <cell r="F59" t="str">
            <v>т.е.</v>
          </cell>
        </row>
        <row r="60">
          <cell r="A60" t="str">
            <v>-International zone 10</v>
          </cell>
          <cell r="B60" t="str">
            <v>Calc.</v>
          </cell>
          <cell r="C60" t="str">
            <v>units</v>
          </cell>
          <cell r="D60" t="str">
            <v>10 зона международной связи</v>
          </cell>
          <cell r="E60" t="str">
            <v>Calc.</v>
          </cell>
          <cell r="F60" t="str">
            <v>т.е.</v>
          </cell>
        </row>
        <row r="61">
          <cell r="A61" t="str">
            <v>-International zone 11</v>
          </cell>
          <cell r="B61" t="str">
            <v>Calc.</v>
          </cell>
          <cell r="C61" t="str">
            <v>units</v>
          </cell>
          <cell r="D61" t="str">
            <v>11 зона международной связи</v>
          </cell>
          <cell r="E61" t="str">
            <v>Calc.</v>
          </cell>
          <cell r="F61" t="str">
            <v>т.е.</v>
          </cell>
        </row>
        <row r="62">
          <cell r="A62" t="str">
            <v>-International zone 12</v>
          </cell>
          <cell r="B62" t="str">
            <v>Calc.</v>
          </cell>
          <cell r="C62" t="str">
            <v>units</v>
          </cell>
          <cell r="D62" t="str">
            <v>12 зона международной связи</v>
          </cell>
          <cell r="E62" t="str">
            <v>Calc.</v>
          </cell>
          <cell r="F62" t="str">
            <v>т.е.</v>
          </cell>
        </row>
        <row r="63">
          <cell r="A63" t="str">
            <v>-International zone 13</v>
          </cell>
          <cell r="B63" t="str">
            <v>Calc.</v>
          </cell>
          <cell r="C63" t="str">
            <v>units</v>
          </cell>
          <cell r="D63" t="str">
            <v>13 зона международной связи</v>
          </cell>
          <cell r="E63" t="str">
            <v>Calc.</v>
          </cell>
          <cell r="F63" t="str">
            <v>т.е.</v>
          </cell>
        </row>
        <row r="64">
          <cell r="A64" t="str">
            <v>-International zone 14</v>
          </cell>
          <cell r="B64" t="str">
            <v>Calc.</v>
          </cell>
          <cell r="C64" t="str">
            <v>units</v>
          </cell>
          <cell r="D64" t="str">
            <v>14 зона международной связи</v>
          </cell>
          <cell r="E64" t="str">
            <v>Calc.</v>
          </cell>
          <cell r="F64" t="str">
            <v>т.е.</v>
          </cell>
        </row>
        <row r="65">
          <cell r="A65" t="str">
            <v>-International zone 15</v>
          </cell>
          <cell r="B65" t="str">
            <v>Calc.</v>
          </cell>
          <cell r="C65" t="str">
            <v>units</v>
          </cell>
          <cell r="D65" t="str">
            <v>15 зона международной связи</v>
          </cell>
          <cell r="E65" t="str">
            <v>Calc.</v>
          </cell>
          <cell r="F65" t="str">
            <v>т.е.</v>
          </cell>
        </row>
        <row r="66">
          <cell r="A66" t="str">
            <v>-International zone 16</v>
          </cell>
          <cell r="B66" t="str">
            <v>Calc.</v>
          </cell>
          <cell r="C66" t="str">
            <v>units</v>
          </cell>
          <cell r="D66" t="str">
            <v>16 зона международной связи</v>
          </cell>
          <cell r="E66" t="str">
            <v>Calc.</v>
          </cell>
          <cell r="F66" t="str">
            <v>т.е.</v>
          </cell>
        </row>
        <row r="67">
          <cell r="A67" t="str">
            <v>-International zone 17</v>
          </cell>
          <cell r="B67" t="str">
            <v>Calc.</v>
          </cell>
          <cell r="C67" t="str">
            <v>units</v>
          </cell>
          <cell r="D67" t="str">
            <v>17 зона международной связи</v>
          </cell>
          <cell r="E67" t="str">
            <v>Calc.</v>
          </cell>
          <cell r="F67" t="str">
            <v>т.е.</v>
          </cell>
        </row>
        <row r="68">
          <cell r="A68" t="str">
            <v>-International zone 18</v>
          </cell>
          <cell r="B68" t="str">
            <v>Calc.</v>
          </cell>
          <cell r="C68" t="str">
            <v>units</v>
          </cell>
          <cell r="D68" t="str">
            <v>18 зона международной связи</v>
          </cell>
          <cell r="E68" t="str">
            <v>Calc.</v>
          </cell>
          <cell r="F68" t="str">
            <v>т.е.</v>
          </cell>
        </row>
        <row r="69">
          <cell r="A69" t="str">
            <v>-Zone 19 (commercial telephone services)</v>
          </cell>
          <cell r="B69" t="str">
            <v>Calc.</v>
          </cell>
          <cell r="C69" t="str">
            <v>%</v>
          </cell>
          <cell r="D69" t="str">
            <v>-зона 19 (платные телефонные службы)</v>
          </cell>
          <cell r="F69" t="str">
            <v>т.е.</v>
          </cell>
        </row>
        <row r="70">
          <cell r="A70" t="str">
            <v>-Zone 20 (commercial telephone services)</v>
          </cell>
          <cell r="B70" t="str">
            <v>Calc.</v>
          </cell>
          <cell r="C70" t="str">
            <v>%</v>
          </cell>
          <cell r="D70" t="str">
            <v>-зона 20 (платные телефонные службы)</v>
          </cell>
          <cell r="F70" t="str">
            <v>т.е.</v>
          </cell>
        </row>
        <row r="71">
          <cell r="A71" t="str">
            <v>Subtotal National</v>
          </cell>
          <cell r="B71" t="str">
            <v>Calc.</v>
          </cell>
          <cell r="C71" t="str">
            <v>units</v>
          </cell>
          <cell r="D71" t="str">
            <v>Итого по междугородней связи</v>
          </cell>
          <cell r="E71" t="str">
            <v>Calc.</v>
          </cell>
          <cell r="F71" t="str">
            <v>т.е.</v>
          </cell>
        </row>
        <row r="72">
          <cell r="A72" t="str">
            <v>Subtotal International</v>
          </cell>
          <cell r="B72" t="str">
            <v>Calc.</v>
          </cell>
          <cell r="C72" t="str">
            <v>units</v>
          </cell>
          <cell r="D72" t="str">
            <v>Итого по международной связи</v>
          </cell>
          <cell r="E72" t="str">
            <v>Calc.</v>
          </cell>
          <cell r="F72" t="str">
            <v>т.е.</v>
          </cell>
        </row>
        <row r="73">
          <cell r="A73" t="str">
            <v>Total</v>
          </cell>
          <cell r="B73" t="str">
            <v>Calc.</v>
          </cell>
          <cell r="C73" t="str">
            <v>units</v>
          </cell>
          <cell r="D73" t="str">
            <v>ИТОГО</v>
          </cell>
          <cell r="E73" t="str">
            <v>Calc.</v>
          </cell>
          <cell r="F73" t="str">
            <v>т.е.</v>
          </cell>
        </row>
        <row r="75">
          <cell r="A75" t="str">
            <v>Units used per payphone</v>
          </cell>
          <cell r="B75" t="str">
            <v>Calc.</v>
          </cell>
          <cell r="C75" t="str">
            <v>units</v>
          </cell>
          <cell r="D75" t="str">
            <v>Тарифных единиц на таксофон</v>
          </cell>
          <cell r="E75" t="str">
            <v>Calc.</v>
          </cell>
          <cell r="F75" t="str">
            <v>т.е.</v>
          </cell>
        </row>
        <row r="77">
          <cell r="A77" t="str">
            <v>5a. PTN Costs, incl VAT</v>
          </cell>
          <cell r="B77" t="str">
            <v>Calc.</v>
          </cell>
          <cell r="C77" t="str">
            <v>$</v>
          </cell>
          <cell r="D77" t="str">
            <v>5a. Оплата услуг ПТС, вкл.НДС</v>
          </cell>
          <cell r="E77" t="str">
            <v>Calc.</v>
          </cell>
          <cell r="F77" t="str">
            <v>$</v>
          </cell>
        </row>
        <row r="78">
          <cell r="A78" t="str">
            <v>5b. PTN Costs, incl VAT</v>
          </cell>
          <cell r="B78" t="str">
            <v>Calc.</v>
          </cell>
          <cell r="C78" t="str">
            <v>$</v>
          </cell>
          <cell r="D78" t="str">
            <v>5b. Оплата услуг ПТС, вкл.НДС</v>
          </cell>
          <cell r="F78" t="str">
            <v>rbl</v>
          </cell>
        </row>
        <row r="80">
          <cell r="A80" t="str">
            <v>6. Long-distance costs, incl. VAT</v>
          </cell>
          <cell r="D80" t="str">
            <v>6. Оплата дальнего трафика, вкл.НДС</v>
          </cell>
        </row>
        <row r="81">
          <cell r="A81" t="str">
            <v>-National zone 2</v>
          </cell>
          <cell r="B81" t="str">
            <v>Calc.</v>
          </cell>
          <cell r="C81" t="str">
            <v>rbl</v>
          </cell>
          <cell r="D81" t="str">
            <v>2 зона междугородней связи</v>
          </cell>
          <cell r="E81" t="str">
            <v>Calc.</v>
          </cell>
          <cell r="F81" t="str">
            <v>rbl</v>
          </cell>
        </row>
        <row r="82">
          <cell r="A82" t="str">
            <v>-National zone 3</v>
          </cell>
          <cell r="B82" t="str">
            <v>Calc.</v>
          </cell>
          <cell r="C82" t="str">
            <v>rbl</v>
          </cell>
          <cell r="D82" t="str">
            <v>3 зона междугородней связи</v>
          </cell>
          <cell r="E82" t="str">
            <v>Calc.</v>
          </cell>
          <cell r="F82" t="str">
            <v>rbl</v>
          </cell>
        </row>
        <row r="83">
          <cell r="A83" t="str">
            <v>-National zone 4</v>
          </cell>
          <cell r="B83" t="str">
            <v>Calc.</v>
          </cell>
          <cell r="C83" t="str">
            <v>rbl</v>
          </cell>
          <cell r="D83" t="str">
            <v>4 зона междугородней связи</v>
          </cell>
          <cell r="E83" t="str">
            <v>Calc.</v>
          </cell>
          <cell r="F83" t="str">
            <v>rbl</v>
          </cell>
        </row>
        <row r="84">
          <cell r="A84" t="str">
            <v>-National zone 5</v>
          </cell>
          <cell r="B84" t="str">
            <v>Calc.</v>
          </cell>
          <cell r="C84" t="str">
            <v>rbl</v>
          </cell>
          <cell r="D84" t="str">
            <v>5 зона междугородней связи</v>
          </cell>
          <cell r="E84" t="str">
            <v>Calc.</v>
          </cell>
          <cell r="F84" t="str">
            <v>rbl</v>
          </cell>
        </row>
        <row r="85">
          <cell r="A85" t="str">
            <v>-National zone 6</v>
          </cell>
          <cell r="B85" t="str">
            <v>Calc.</v>
          </cell>
          <cell r="C85" t="str">
            <v>rbl</v>
          </cell>
          <cell r="D85" t="str">
            <v>6 зона междугородней связи</v>
          </cell>
          <cell r="E85" t="str">
            <v>Calc.</v>
          </cell>
          <cell r="F85" t="str">
            <v>rbl</v>
          </cell>
        </row>
        <row r="86">
          <cell r="A86" t="str">
            <v>-National zone 7</v>
          </cell>
          <cell r="B86" t="str">
            <v>Calc.</v>
          </cell>
          <cell r="C86" t="str">
            <v>rbl</v>
          </cell>
          <cell r="D86" t="str">
            <v>7 зона междугородней связи</v>
          </cell>
          <cell r="E86" t="str">
            <v>Calc.</v>
          </cell>
          <cell r="F86" t="str">
            <v>rbl</v>
          </cell>
        </row>
        <row r="87">
          <cell r="A87" t="str">
            <v>-International zone 8</v>
          </cell>
          <cell r="B87" t="str">
            <v>Calc.</v>
          </cell>
          <cell r="C87" t="str">
            <v>rbl</v>
          </cell>
          <cell r="D87" t="str">
            <v>8 зона международной связи</v>
          </cell>
          <cell r="E87" t="str">
            <v>Calc.</v>
          </cell>
          <cell r="F87" t="str">
            <v>rbl</v>
          </cell>
        </row>
        <row r="88">
          <cell r="A88" t="str">
            <v>-International zone 9</v>
          </cell>
          <cell r="B88" t="str">
            <v>Calc.</v>
          </cell>
          <cell r="C88" t="str">
            <v>rbl</v>
          </cell>
          <cell r="D88" t="str">
            <v>9 зона международной связи</v>
          </cell>
          <cell r="E88" t="str">
            <v>Calc.</v>
          </cell>
          <cell r="F88" t="str">
            <v>rbl</v>
          </cell>
        </row>
        <row r="89">
          <cell r="A89" t="str">
            <v>-International zone 10</v>
          </cell>
          <cell r="B89" t="str">
            <v>Calc.</v>
          </cell>
          <cell r="C89" t="str">
            <v>rbl</v>
          </cell>
          <cell r="D89" t="str">
            <v>10 зона международной связи</v>
          </cell>
          <cell r="E89" t="str">
            <v>Calc.</v>
          </cell>
          <cell r="F89" t="str">
            <v>rbl</v>
          </cell>
        </row>
        <row r="90">
          <cell r="A90" t="str">
            <v>-International zone 11</v>
          </cell>
          <cell r="B90" t="str">
            <v>Calc.</v>
          </cell>
          <cell r="C90" t="str">
            <v>rbl</v>
          </cell>
          <cell r="D90" t="str">
            <v>11 зона международной связи</v>
          </cell>
          <cell r="E90" t="str">
            <v>Calc.</v>
          </cell>
          <cell r="F90" t="str">
            <v>rbl</v>
          </cell>
        </row>
        <row r="91">
          <cell r="A91" t="str">
            <v>-International zone 12</v>
          </cell>
          <cell r="B91" t="str">
            <v>Calc.</v>
          </cell>
          <cell r="C91" t="str">
            <v>rbl</v>
          </cell>
          <cell r="D91" t="str">
            <v>12 зона международной связи</v>
          </cell>
          <cell r="E91" t="str">
            <v>Calc.</v>
          </cell>
          <cell r="F91" t="str">
            <v>rbl</v>
          </cell>
        </row>
        <row r="92">
          <cell r="A92" t="str">
            <v>-International zone 13</v>
          </cell>
          <cell r="B92" t="str">
            <v>Calc.</v>
          </cell>
          <cell r="C92" t="str">
            <v>rbl</v>
          </cell>
          <cell r="D92" t="str">
            <v>13 зона международной связи</v>
          </cell>
          <cell r="E92" t="str">
            <v>Calc.</v>
          </cell>
          <cell r="F92" t="str">
            <v>rbl</v>
          </cell>
        </row>
        <row r="93">
          <cell r="A93" t="str">
            <v>-International zone 14</v>
          </cell>
          <cell r="B93" t="str">
            <v>Calc.</v>
          </cell>
          <cell r="C93" t="str">
            <v>rbl</v>
          </cell>
          <cell r="D93" t="str">
            <v>14 зона международной связи</v>
          </cell>
          <cell r="E93" t="str">
            <v>Calc.</v>
          </cell>
          <cell r="F93" t="str">
            <v>rbl</v>
          </cell>
        </row>
        <row r="94">
          <cell r="A94" t="str">
            <v>-International zone 15</v>
          </cell>
          <cell r="B94" t="str">
            <v>Calc.</v>
          </cell>
          <cell r="C94" t="str">
            <v>rbl</v>
          </cell>
          <cell r="D94" t="str">
            <v>15 зона международной связи</v>
          </cell>
          <cell r="E94" t="str">
            <v>Calc.</v>
          </cell>
          <cell r="F94" t="str">
            <v>rbl</v>
          </cell>
        </row>
        <row r="95">
          <cell r="A95" t="str">
            <v>-International zone 16</v>
          </cell>
          <cell r="B95" t="str">
            <v>Calc.</v>
          </cell>
          <cell r="C95" t="str">
            <v>rbl</v>
          </cell>
          <cell r="D95" t="str">
            <v>16 зона международной связи</v>
          </cell>
          <cell r="E95" t="str">
            <v>Calc.</v>
          </cell>
          <cell r="F95" t="str">
            <v>rbl</v>
          </cell>
        </row>
        <row r="96">
          <cell r="A96" t="str">
            <v>-International zone 17</v>
          </cell>
          <cell r="B96" t="str">
            <v>Calc.</v>
          </cell>
          <cell r="C96" t="str">
            <v>rbl</v>
          </cell>
          <cell r="D96" t="str">
            <v>17 зона международной связи</v>
          </cell>
          <cell r="E96" t="str">
            <v>Calc.</v>
          </cell>
          <cell r="F96" t="str">
            <v>rbl</v>
          </cell>
        </row>
        <row r="97">
          <cell r="A97" t="str">
            <v>-International zone 18</v>
          </cell>
          <cell r="B97" t="str">
            <v>Calc.</v>
          </cell>
          <cell r="C97" t="str">
            <v>rbl</v>
          </cell>
          <cell r="D97" t="str">
            <v>18 зона международной связи</v>
          </cell>
          <cell r="E97" t="str">
            <v>Calc.</v>
          </cell>
          <cell r="F97" t="str">
            <v>rbl</v>
          </cell>
        </row>
        <row r="98">
          <cell r="A98" t="str">
            <v>Subtotal national</v>
          </cell>
          <cell r="B98" t="str">
            <v>Calc.</v>
          </cell>
          <cell r="C98" t="str">
            <v>$</v>
          </cell>
          <cell r="D98" t="str">
            <v>Итого по междугородней связи</v>
          </cell>
          <cell r="E98" t="str">
            <v>Calc.</v>
          </cell>
          <cell r="F98" t="str">
            <v>$</v>
          </cell>
        </row>
        <row r="99">
          <cell r="A99" t="str">
            <v>Subtotal international</v>
          </cell>
          <cell r="B99" t="str">
            <v>Calc.</v>
          </cell>
          <cell r="C99" t="str">
            <v>$</v>
          </cell>
          <cell r="D99" t="str">
            <v>Итого по международной связи</v>
          </cell>
          <cell r="E99" t="str">
            <v>Calc.</v>
          </cell>
          <cell r="F99" t="str">
            <v>$</v>
          </cell>
        </row>
        <row r="100">
          <cell r="A100" t="str">
            <v>Total payable for long-distance traffic</v>
          </cell>
          <cell r="B100" t="str">
            <v>Calc.</v>
          </cell>
          <cell r="C100" t="str">
            <v>$</v>
          </cell>
          <cell r="D100" t="str">
            <v>Итого к оплате за дальний трафик</v>
          </cell>
          <cell r="E100" t="str">
            <v>Calc.</v>
          </cell>
          <cell r="F100" t="str">
            <v>$</v>
          </cell>
        </row>
        <row r="101">
          <cell r="A101" t="str">
            <v>Total payable to WEB-Plus</v>
          </cell>
          <cell r="B101" t="str">
            <v>Calc.</v>
          </cell>
          <cell r="C101" t="str">
            <v>$</v>
          </cell>
          <cell r="D101" t="str">
            <v>Итого к оплате "ВЕБ-Плас"</v>
          </cell>
          <cell r="E101" t="str">
            <v>Calc.</v>
          </cell>
          <cell r="F101" t="str">
            <v>$</v>
          </cell>
        </row>
        <row r="103">
          <cell r="A103" t="str">
            <v>7. PeterStar local traffic</v>
          </cell>
          <cell r="B103" t="str">
            <v>Input</v>
          </cell>
          <cell r="C103" t="str">
            <v>min.</v>
          </cell>
          <cell r="D103" t="str">
            <v>7. Местный трафик через сеть "ПетерСтар"</v>
          </cell>
          <cell r="E103" t="str">
            <v>Input</v>
          </cell>
          <cell r="F103" t="str">
            <v>мин.</v>
          </cell>
        </row>
        <row r="104">
          <cell r="A104" t="str">
            <v>Tariff per minute incl.VAT</v>
          </cell>
          <cell r="B104" t="str">
            <v>Input</v>
          </cell>
          <cell r="C104" t="str">
            <v>$</v>
          </cell>
          <cell r="D104" t="str">
            <v>Тариф за 1 мин. (с НДС)</v>
          </cell>
          <cell r="E104" t="str">
            <v>Input</v>
          </cell>
          <cell r="F104" t="str">
            <v>$</v>
          </cell>
        </row>
        <row r="105">
          <cell r="A105" t="str">
            <v>PeterStar costs incl.VAT (+monthly fee for 21 phone)</v>
          </cell>
          <cell r="B105" t="str">
            <v>Calc.</v>
          </cell>
          <cell r="C105" t="str">
            <v>$</v>
          </cell>
          <cell r="D105" t="str">
            <v>Оплата услуг "ПетерСтар" (с НДС)</v>
          </cell>
          <cell r="E105" t="str">
            <v>Calc.</v>
          </cell>
          <cell r="F105" t="str">
            <v>$</v>
          </cell>
        </row>
        <row r="106">
          <cell r="A106" t="str">
            <v>Paper card traffic</v>
          </cell>
          <cell r="B106" t="str">
            <v>Calc.</v>
          </cell>
          <cell r="C106" t="str">
            <v>$</v>
          </cell>
          <cell r="D106" t="str">
            <v>Трафик бумажных карт</v>
          </cell>
          <cell r="E106" t="str">
            <v>Calc.</v>
          </cell>
          <cell r="F106" t="str">
            <v>$</v>
          </cell>
        </row>
        <row r="107">
          <cell r="A107" t="str">
            <v>Vasilievsky Island traffic (incl. VAT)</v>
          </cell>
          <cell r="B107" t="str">
            <v>Calc.</v>
          </cell>
          <cell r="C107" t="str">
            <v>$</v>
          </cell>
          <cell r="D107" t="str">
            <v>Трафик Васильевского острова (вкл. НДС)</v>
          </cell>
          <cell r="E107" t="str">
            <v>Calc.</v>
          </cell>
          <cell r="F107" t="str">
            <v>$</v>
          </cell>
        </row>
        <row r="109">
          <cell r="A109" t="str">
            <v>8. Metrocom local traffic</v>
          </cell>
          <cell r="C109" t="str">
            <v>units</v>
          </cell>
          <cell r="D109" t="str">
            <v>8.  Местный трафик "Метроком"</v>
          </cell>
          <cell r="F109" t="str">
            <v>т.е.</v>
          </cell>
        </row>
        <row r="110">
          <cell r="A110" t="str">
            <v>Average unit price, incl. VAT</v>
          </cell>
          <cell r="C110" t="str">
            <v>$</v>
          </cell>
          <cell r="D110" t="str">
            <v>Ср.цена тарифной ед. вкл.НДС</v>
          </cell>
          <cell r="F110" t="str">
            <v>$</v>
          </cell>
        </row>
        <row r="111">
          <cell r="A111" t="str">
            <v>Metrocom costs incl.VAT</v>
          </cell>
          <cell r="C111" t="str">
            <v>$</v>
          </cell>
          <cell r="D111" t="str">
            <v>Оплата трафика "Метроком" (с НДС)</v>
          </cell>
          <cell r="F111" t="str">
            <v>$</v>
          </cell>
        </row>
        <row r="113">
          <cell r="A113" t="str">
            <v>9. Other traffic payments</v>
          </cell>
          <cell r="D113" t="str">
            <v>9. Оплата прочего трафика</v>
          </cell>
        </row>
        <row r="114">
          <cell r="A114" t="str">
            <v>Traffic payments</v>
          </cell>
          <cell r="D114" t="str">
            <v>Оплата трафика</v>
          </cell>
          <cell r="F114" t="str">
            <v>$</v>
          </cell>
        </row>
        <row r="115">
          <cell r="A115" t="str">
            <v>Barter payments (cards)</v>
          </cell>
          <cell r="D115" t="str">
            <v>Взаимозачеты по картам</v>
          </cell>
          <cell r="F115" t="str">
            <v>$</v>
          </cell>
        </row>
        <row r="116">
          <cell r="A116" t="str">
            <v>Total</v>
          </cell>
          <cell r="D116" t="str">
            <v>Всего</v>
          </cell>
        </row>
        <row r="118">
          <cell r="A118" t="str">
            <v>10. Traffic trends</v>
          </cell>
          <cell r="D118" t="str">
            <v>9. ТЕНДЕНЦИИ ТРАФИКА</v>
          </cell>
        </row>
        <row r="119">
          <cell r="A119" t="str">
            <v>-Local</v>
          </cell>
          <cell r="B119" t="str">
            <v>Input</v>
          </cell>
          <cell r="C119" t="str">
            <v>%</v>
          </cell>
          <cell r="D119" t="str">
            <v>-Местный</v>
          </cell>
          <cell r="E119" t="str">
            <v>Input</v>
          </cell>
          <cell r="F119" t="str">
            <v>%</v>
          </cell>
        </row>
        <row r="120">
          <cell r="A120" t="str">
            <v>-National</v>
          </cell>
          <cell r="B120" t="str">
            <v>Input</v>
          </cell>
          <cell r="C120" t="str">
            <v>%</v>
          </cell>
          <cell r="D120" t="str">
            <v>-Междугородный</v>
          </cell>
          <cell r="E120" t="str">
            <v>Input</v>
          </cell>
          <cell r="F120" t="str">
            <v>%</v>
          </cell>
        </row>
        <row r="121">
          <cell r="A121" t="str">
            <v>-International</v>
          </cell>
          <cell r="B121" t="str">
            <v>Input</v>
          </cell>
          <cell r="C121" t="str">
            <v>%</v>
          </cell>
          <cell r="D121" t="str">
            <v>-Международный</v>
          </cell>
          <cell r="E121" t="str">
            <v>Input</v>
          </cell>
          <cell r="F121" t="str">
            <v>%</v>
          </cell>
        </row>
        <row r="123">
          <cell r="A123" t="str">
            <v>11. Traffic in min</v>
          </cell>
          <cell r="D123" t="str">
            <v>10. ТРАФИК</v>
          </cell>
        </row>
        <row r="124">
          <cell r="A124" t="str">
            <v>-Local</v>
          </cell>
          <cell r="B124" t="str">
            <v>Calc.</v>
          </cell>
          <cell r="C124" t="str">
            <v>min.</v>
          </cell>
          <cell r="D124" t="str">
            <v>-Местный</v>
          </cell>
          <cell r="E124" t="str">
            <v>Calc.</v>
          </cell>
          <cell r="F124" t="str">
            <v>мин.</v>
          </cell>
        </row>
        <row r="125">
          <cell r="A125" t="str">
            <v>-National</v>
          </cell>
          <cell r="B125" t="str">
            <v>Calc.</v>
          </cell>
          <cell r="C125" t="str">
            <v>min.</v>
          </cell>
          <cell r="D125" t="str">
            <v>-Междугородный</v>
          </cell>
          <cell r="E125" t="str">
            <v>Calc.</v>
          </cell>
          <cell r="F125" t="str">
            <v>мин.</v>
          </cell>
        </row>
        <row r="126">
          <cell r="A126" t="str">
            <v>-International</v>
          </cell>
          <cell r="B126" t="str">
            <v>Calc.</v>
          </cell>
          <cell r="C126" t="str">
            <v>min.</v>
          </cell>
          <cell r="D126" t="str">
            <v>-Международный</v>
          </cell>
          <cell r="E126" t="str">
            <v>Calc.</v>
          </cell>
          <cell r="F126" t="str">
            <v>мин.</v>
          </cell>
        </row>
        <row r="152">
          <cell r="D152" t="str">
            <v>Трафик от обычных таксофонов</v>
          </cell>
        </row>
        <row r="153">
          <cell r="D153" t="str">
            <v>-Междугородный</v>
          </cell>
        </row>
        <row r="154">
          <cell r="D154" t="str">
            <v>-Международный</v>
          </cell>
        </row>
        <row r="156">
          <cell r="D156" t="str">
            <v>Процент увеличения трафика от дайлеров</v>
          </cell>
        </row>
        <row r="157">
          <cell r="D157" t="str">
            <v>-Междугородный</v>
          </cell>
        </row>
        <row r="158">
          <cell r="D158" t="str">
            <v>-Международный</v>
          </cell>
        </row>
        <row r="160">
          <cell r="D160" t="str">
            <v>Кол-во новых таксофонов</v>
          </cell>
        </row>
        <row r="161">
          <cell r="A161" t="str">
            <v>Traffic growth after installation</v>
          </cell>
          <cell r="B161" t="str">
            <v>Рост трафика после установки</v>
          </cell>
          <cell r="D161" t="str">
            <v>Рост трафика после установки</v>
          </cell>
        </row>
        <row r="162">
          <cell r="D162" t="str">
            <v xml:space="preserve">трафик комби-таксофонов </v>
          </cell>
          <cell r="F162" t="str">
            <v>мин</v>
          </cell>
        </row>
        <row r="163">
          <cell r="A163" t="str">
            <v>-Local</v>
          </cell>
          <cell r="D163" t="str">
            <v>-Местный</v>
          </cell>
          <cell r="E163" t="str">
            <v>Calc.</v>
          </cell>
          <cell r="F163" t="str">
            <v>мин.</v>
          </cell>
        </row>
        <row r="164">
          <cell r="A164" t="str">
            <v>-National</v>
          </cell>
          <cell r="D164" t="str">
            <v>-Междугородный</v>
          </cell>
          <cell r="E164" t="str">
            <v>Calc.</v>
          </cell>
          <cell r="F164" t="str">
            <v>мин.</v>
          </cell>
        </row>
        <row r="165">
          <cell r="A165" t="str">
            <v>-International</v>
          </cell>
          <cell r="D165" t="str">
            <v>-Международный</v>
          </cell>
          <cell r="E165" t="str">
            <v>Calc.</v>
          </cell>
          <cell r="F165" t="str">
            <v>мин.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Forecast"/>
      <sheetName val="Actual payments"/>
      <sheetName val="Сумма"/>
      <sheetName val="SAD"/>
      <sheetName val="KEY"/>
      <sheetName val="Данные"/>
      <sheetName val="Справочник статей"/>
      <sheetName val="Прогноз декабрь апрель 2004"/>
      <sheetName val="REPORT"/>
      <sheetName val="SENSITIVITY"/>
      <sheetName val="Tickmarks"/>
      <sheetName val="ИСХОДНИК"/>
      <sheetName val="CSCCincSKR"/>
      <sheetName val="Payroll"/>
      <sheetName val="TRAFFIC CALC"/>
      <sheetName val="TRAFFIC PARM"/>
      <sheetName val="ECONOMIC DATA"/>
      <sheetName val="осв ОАО (2)"/>
      <sheetName val="Proforma"/>
      <sheetName val="Сценарии"/>
      <sheetName val="ФД"/>
      <sheetName val="Lib"/>
      <sheetName val="трансформация1"/>
      <sheetName val="Control"/>
      <sheetName val="Data Sheet"/>
      <sheetName val="BS"/>
      <sheetName val="XLR_NoRangeSheet"/>
      <sheetName val="Settl.Finanacing"/>
      <sheetName val="P&amp;L"/>
      <sheetName val="Баланс hti"/>
      <sheetName val="кфп-с-м2м "/>
      <sheetName val="InpC"/>
      <sheetName val="MEX95IB"/>
      <sheetName val="Соответствие статей БДР-ДДС"/>
      <sheetName val="статьи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Assumptions"/>
      <sheetName val="WIVRA"/>
      <sheetName val="Data_CF"/>
      <sheetName val="ДИН2014"/>
      <sheetName val="SAS TB 6m2006"/>
      <sheetName val="Информация"/>
      <sheetName val=" "/>
      <sheetName val="Гренобль Ту-204"/>
      <sheetName val="Dropdown list"/>
      <sheetName val="Rates"/>
      <sheetName val="фасады общий"/>
      <sheetName val="Bendra"/>
      <sheetName val="indicative ref margin"/>
      <sheetName val="Adjustment schedule"/>
      <sheetName val="Sub group code &amp; Name"/>
      <sheetName val="S 60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Заказы"/>
      <sheetName val=""/>
      <sheetName val="Прогноз%20декабрь%20апрель%2020"/>
      <sheetName val="Total Revenue"/>
      <sheetName val="Прайс Лист"/>
      <sheetName val="оглавление"/>
      <sheetName val="Список регионов"/>
      <sheetName val="Выпадающие списки"/>
      <sheetName val="EBITDA Bridges v Budget"/>
      <sheetName val="Input_Assumptions"/>
      <sheetName val="Справочник МВЗ"/>
      <sheetName val="Справочник ДДС"/>
      <sheetName val="Справочник"/>
      <sheetName val="тех.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6">
          <cell r="B26">
            <v>605</v>
          </cell>
          <cell r="C26" t="str">
            <v>КОМЕТ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608</v>
          </cell>
          <cell r="C27" t="str">
            <v>МТУ (Совинтел)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#REF!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611</v>
          </cell>
          <cell r="C28" t="str">
            <v>ТЕЛМОС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#REF!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614</v>
          </cell>
          <cell r="C29" t="str">
            <v>РусСДО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#REF!</v>
          </cell>
          <cell r="S29">
            <v>0</v>
          </cell>
          <cell r="T29">
            <v>0</v>
          </cell>
          <cell r="U29">
            <v>0</v>
          </cell>
        </row>
        <row r="35">
          <cell r="A35">
            <v>10</v>
          </cell>
          <cell r="B35">
            <v>621</v>
          </cell>
          <cell r="C35" t="str">
            <v>МТУ (Совинтел, аб. плата за городские номера)</v>
          </cell>
          <cell r="D35">
            <v>86</v>
          </cell>
          <cell r="E35">
            <v>86</v>
          </cell>
          <cell r="G35">
            <v>48</v>
          </cell>
          <cell r="H35">
            <v>48</v>
          </cell>
          <cell r="I35">
            <v>48</v>
          </cell>
          <cell r="J35">
            <v>48</v>
          </cell>
          <cell r="K35">
            <v>48</v>
          </cell>
          <cell r="L35">
            <v>48</v>
          </cell>
          <cell r="M35">
            <v>48</v>
          </cell>
          <cell r="N35">
            <v>48</v>
          </cell>
          <cell r="O35">
            <v>48</v>
          </cell>
          <cell r="P35">
            <v>48</v>
          </cell>
          <cell r="Q35">
            <v>48</v>
          </cell>
          <cell r="R35" t="e">
            <v>#REF!</v>
          </cell>
          <cell r="S35">
            <v>144</v>
          </cell>
          <cell r="T35">
            <v>57.599999999999994</v>
          </cell>
          <cell r="U35">
            <v>-28.400000000000006</v>
          </cell>
        </row>
        <row r="36">
          <cell r="B36">
            <v>624</v>
          </cell>
        </row>
        <row r="52">
          <cell r="B52">
            <v>641</v>
          </cell>
        </row>
        <row r="56">
          <cell r="B56">
            <v>655</v>
          </cell>
          <cell r="C56" t="str">
            <v>Экcплуатационный взнос  по БС</v>
          </cell>
          <cell r="E56">
            <v>0</v>
          </cell>
          <cell r="G56">
            <v>25</v>
          </cell>
          <cell r="H56">
            <v>25</v>
          </cell>
          <cell r="I56">
            <v>25</v>
          </cell>
          <cell r="J56">
            <v>25</v>
          </cell>
          <cell r="K56">
            <v>25</v>
          </cell>
          <cell r="L56">
            <v>25</v>
          </cell>
          <cell r="M56">
            <v>25</v>
          </cell>
          <cell r="N56">
            <v>25</v>
          </cell>
          <cell r="O56">
            <v>25</v>
          </cell>
          <cell r="P56">
            <v>25</v>
          </cell>
          <cell r="Q56">
            <v>25</v>
          </cell>
          <cell r="R56" t="e">
            <v>#REF!</v>
          </cell>
          <cell r="S56">
            <v>75</v>
          </cell>
          <cell r="T56">
            <v>30</v>
          </cell>
          <cell r="U56">
            <v>30</v>
          </cell>
        </row>
        <row r="57">
          <cell r="B57">
            <v>656</v>
          </cell>
          <cell r="C57" t="str">
            <v>Согласование частот БС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>
            <v>0</v>
          </cell>
          <cell r="T57">
            <v>0</v>
          </cell>
          <cell r="U57">
            <v>0</v>
          </cell>
        </row>
        <row r="58">
          <cell r="B58">
            <v>657</v>
          </cell>
          <cell r="C58" t="str">
            <v>Экcплуатационный взнос  по РРЛ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>
            <v>0</v>
          </cell>
          <cell r="T58">
            <v>0</v>
          </cell>
          <cell r="U58">
            <v>0</v>
          </cell>
        </row>
        <row r="59">
          <cell r="B59">
            <v>658</v>
          </cell>
          <cell r="C59" t="str">
            <v>Согласование частот РРЛ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>
            <v>0</v>
          </cell>
          <cell r="T59">
            <v>0</v>
          </cell>
          <cell r="U59">
            <v>0</v>
          </cell>
        </row>
        <row r="60">
          <cell r="B60">
            <v>659</v>
          </cell>
          <cell r="C60" t="str">
            <v>Экспертиза сети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e">
            <v>#REF!</v>
          </cell>
          <cell r="S60">
            <v>0</v>
          </cell>
          <cell r="T60">
            <v>0</v>
          </cell>
          <cell r="U60">
            <v>0</v>
          </cell>
        </row>
        <row r="93">
          <cell r="B93">
            <v>725</v>
          </cell>
          <cell r="C93" t="str">
            <v>Затраты на подключение новых телефонов</v>
          </cell>
          <cell r="E93">
            <v>0</v>
          </cell>
          <cell r="G93">
            <v>48.602942726727086</v>
          </cell>
          <cell r="H93">
            <v>93.064068026315795</v>
          </cell>
          <cell r="I93">
            <v>158.00013201809213</v>
          </cell>
          <cell r="J93">
            <v>147.96314222405803</v>
          </cell>
          <cell r="K93">
            <v>172.08796734449763</v>
          </cell>
          <cell r="L93">
            <v>38.185071850146208</v>
          </cell>
          <cell r="M93">
            <v>71.900737733604331</v>
          </cell>
          <cell r="N93">
            <v>87.036324519804239</v>
          </cell>
          <cell r="O93">
            <v>100.90920448517112</v>
          </cell>
          <cell r="P93">
            <v>71.673178851704719</v>
          </cell>
          <cell r="Q93">
            <v>72.064628625637269</v>
          </cell>
          <cell r="R93" t="e">
            <v>#REF!</v>
          </cell>
          <cell r="S93">
            <v>299.66714277113499</v>
          </cell>
          <cell r="T93">
            <v>58.323531272072501</v>
          </cell>
          <cell r="U93">
            <v>58.323531272072501</v>
          </cell>
        </row>
        <row r="94">
          <cell r="B94">
            <v>758</v>
          </cell>
          <cell r="C94" t="str">
            <v>Затраты на замену телефонов</v>
          </cell>
          <cell r="E94">
            <v>0</v>
          </cell>
          <cell r="G94">
            <v>197.17336200264683</v>
          </cell>
          <cell r="H94">
            <v>196.57862580238211</v>
          </cell>
          <cell r="I94">
            <v>195.67491465993842</v>
          </cell>
          <cell r="J94">
            <v>138.89888593471073</v>
          </cell>
          <cell r="K94">
            <v>137.95848311390219</v>
          </cell>
          <cell r="L94">
            <v>136.95532856043602</v>
          </cell>
          <cell r="M94">
            <v>135.20334025374535</v>
          </cell>
          <cell r="N94">
            <v>134.11044726050494</v>
          </cell>
          <cell r="O94">
            <v>132.9754130631072</v>
          </cell>
          <cell r="P94">
            <v>131.80355801883999</v>
          </cell>
          <cell r="Q94">
            <v>130.59956404211681</v>
          </cell>
          <cell r="R94" t="e">
            <v>#REF!</v>
          </cell>
          <cell r="S94">
            <v>589.42690246496738</v>
          </cell>
          <cell r="T94">
            <v>236.60803440317619</v>
          </cell>
          <cell r="U94">
            <v>236.60803440317619</v>
          </cell>
        </row>
        <row r="95">
          <cell r="B95" t="str">
            <v>790-1</v>
          </cell>
          <cell r="C95" t="str">
            <v>Релизация аппаратов МСС дилерами</v>
          </cell>
          <cell r="E95">
            <v>0</v>
          </cell>
          <cell r="G95">
            <v>22.277898572368422</v>
          </cell>
          <cell r="H95">
            <v>30.763187067434213</v>
          </cell>
          <cell r="I95">
            <v>47.774437145050832</v>
          </cell>
          <cell r="J95">
            <v>45.584639878812368</v>
          </cell>
          <cell r="K95">
            <v>36.187204750011468</v>
          </cell>
          <cell r="L95">
            <v>19.439414390879939</v>
          </cell>
          <cell r="M95">
            <v>23.23542043204154</v>
          </cell>
          <cell r="N95">
            <v>27.138487089640559</v>
          </cell>
          <cell r="O95">
            <v>30.121023356707397</v>
          </cell>
          <cell r="P95">
            <v>23.268409356865934</v>
          </cell>
          <cell r="Q95">
            <v>23.612749472757724</v>
          </cell>
          <cell r="R95" t="e">
            <v>#REF!</v>
          </cell>
          <cell r="S95">
            <v>100.81552278485347</v>
          </cell>
          <cell r="T95">
            <v>26.733478286842104</v>
          </cell>
          <cell r="U95">
            <v>26.733478286842104</v>
          </cell>
        </row>
        <row r="106">
          <cell r="B106">
            <v>904</v>
          </cell>
          <cell r="C106" t="str">
            <v xml:space="preserve">Реклама (пресса, радио, TV, наружняя) 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e">
            <v>#REF!</v>
          </cell>
          <cell r="T106">
            <v>0</v>
          </cell>
          <cell r="U106">
            <v>0</v>
          </cell>
        </row>
        <row r="107">
          <cell r="B107">
            <v>905</v>
          </cell>
          <cell r="C107" t="str">
            <v>Производство рекламных материалов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e">
            <v>#REF!</v>
          </cell>
          <cell r="T107">
            <v>0</v>
          </cell>
          <cell r="U107">
            <v>0</v>
          </cell>
        </row>
        <row r="108">
          <cell r="B108">
            <v>906</v>
          </cell>
          <cell r="C108" t="str">
            <v xml:space="preserve">Услуги рекламных агентств 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e">
            <v>#REF!</v>
          </cell>
          <cell r="T108">
            <v>0</v>
          </cell>
          <cell r="U108">
            <v>0</v>
          </cell>
        </row>
        <row r="109">
          <cell r="B109">
            <v>907</v>
          </cell>
          <cell r="C109" t="str">
            <v>Исследования рынка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e">
            <v>#REF!</v>
          </cell>
          <cell r="T109">
            <v>0</v>
          </cell>
          <cell r="U109">
            <v>0</v>
          </cell>
        </row>
        <row r="110">
          <cell r="B110">
            <v>908</v>
          </cell>
          <cell r="C110" t="str">
            <v>PR / Спонсорская поддежка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e">
            <v>#REF!</v>
          </cell>
          <cell r="T110">
            <v>0</v>
          </cell>
          <cell r="U110">
            <v>0</v>
          </cell>
        </row>
        <row r="111">
          <cell r="B111">
            <v>909</v>
          </cell>
          <cell r="C111" t="str">
            <v>Выставки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e">
            <v>#REF!</v>
          </cell>
          <cell r="T111">
            <v>0</v>
          </cell>
          <cell r="U111">
            <v>0</v>
          </cell>
        </row>
        <row r="112">
          <cell r="B112">
            <v>910</v>
          </cell>
          <cell r="C112" t="str">
            <v>Бесплатная телефонная связь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e">
            <v>#REF!</v>
          </cell>
          <cell r="T112">
            <v>0</v>
          </cell>
          <cell r="U112">
            <v>0</v>
          </cell>
        </row>
        <row r="113">
          <cell r="B113">
            <v>911</v>
          </cell>
          <cell r="C113" t="str">
            <v>Сувенирная продукция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e">
            <v>#REF!</v>
          </cell>
          <cell r="T113">
            <v>0</v>
          </cell>
          <cell r="U113">
            <v>0</v>
          </cell>
        </row>
        <row r="114">
          <cell r="B114">
            <v>912</v>
          </cell>
          <cell r="C114" t="str">
            <v>Налог на рекламу</v>
          </cell>
          <cell r="H114">
            <v>5.5937279555606452</v>
          </cell>
          <cell r="I114">
            <v>8.3905919333409678</v>
          </cell>
          <cell r="J114">
            <v>11.18745591112129</v>
          </cell>
          <cell r="K114">
            <v>5.5937279555606452</v>
          </cell>
          <cell r="L114">
            <v>4.1952959666704839</v>
          </cell>
          <cell r="M114">
            <v>5.5937279555606452</v>
          </cell>
          <cell r="N114">
            <v>5.5937279555606452</v>
          </cell>
          <cell r="O114">
            <v>8.3905919333409678</v>
          </cell>
          <cell r="P114">
            <v>8.3905919333409678</v>
          </cell>
          <cell r="Q114">
            <v>6.9921599444508074</v>
          </cell>
          <cell r="R114" t="e">
            <v>#REF!</v>
          </cell>
          <cell r="T114">
            <v>0</v>
          </cell>
          <cell r="U114">
            <v>0</v>
          </cell>
        </row>
        <row r="119">
          <cell r="B119">
            <v>920</v>
          </cell>
          <cell r="C119" t="str">
            <v>Расходы на субсидирование продаж</v>
          </cell>
          <cell r="H119">
            <v>39.560563127690102</v>
          </cell>
          <cell r="I119">
            <v>144.43253091045335</v>
          </cell>
          <cell r="J119">
            <v>139.64849809048178</v>
          </cell>
          <cell r="K119">
            <v>37.842840973401245</v>
          </cell>
          <cell r="L119">
            <v>54</v>
          </cell>
          <cell r="M119">
            <v>90.765050167224075</v>
          </cell>
          <cell r="N119">
            <v>165.93684210526314</v>
          </cell>
          <cell r="O119">
            <v>207.82851769131307</v>
          </cell>
          <cell r="P119">
            <v>220.58918918918917</v>
          </cell>
          <cell r="Q119">
            <v>265.5891891891892</v>
          </cell>
          <cell r="R119" t="e">
            <v>#REF!</v>
          </cell>
          <cell r="U119">
            <v>0</v>
          </cell>
        </row>
        <row r="120">
          <cell r="B120">
            <v>929</v>
          </cell>
          <cell r="C120" t="str">
            <v xml:space="preserve">Расходы на субсидирование замен </v>
          </cell>
          <cell r="H120">
            <v>70</v>
          </cell>
          <cell r="I120">
            <v>70</v>
          </cell>
          <cell r="J120">
            <v>50</v>
          </cell>
          <cell r="K120">
            <v>50</v>
          </cell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 t="e">
            <v>#REF!</v>
          </cell>
          <cell r="U120">
            <v>0</v>
          </cell>
        </row>
        <row r="123">
          <cell r="B123">
            <v>934</v>
          </cell>
          <cell r="C123" t="str">
            <v xml:space="preserve">Комиссионные за новые продажи </v>
          </cell>
          <cell r="G123">
            <v>10.313154875426944</v>
          </cell>
          <cell r="H123">
            <v>14.000186751217987</v>
          </cell>
          <cell r="I123">
            <v>21.532266154619691</v>
          </cell>
          <cell r="J123">
            <v>20.204934679334915</v>
          </cell>
          <cell r="K123">
            <v>15.780496428385662</v>
          </cell>
          <cell r="L123">
            <v>8.3432264160757317</v>
          </cell>
          <cell r="M123">
            <v>9.8180391663921469</v>
          </cell>
          <cell r="N123">
            <v>11.292851916708566</v>
          </cell>
          <cell r="O123">
            <v>12.346289595506004</v>
          </cell>
          <cell r="P123">
            <v>9.3966640948731719</v>
          </cell>
          <cell r="Q123">
            <v>22.880337349397593</v>
          </cell>
          <cell r="R123" t="e">
            <v>#REF!</v>
          </cell>
          <cell r="S123">
            <v>45.845607781264619</v>
          </cell>
          <cell r="T123">
            <v>12.375785850512333</v>
          </cell>
          <cell r="U123">
            <v>12.375785850512333</v>
          </cell>
        </row>
        <row r="124">
          <cell r="B124">
            <v>937</v>
          </cell>
          <cell r="C124" t="str">
            <v>10% от доходов абонентов (компания 99 г.)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e">
            <v>#REF!</v>
          </cell>
          <cell r="S124">
            <v>0</v>
          </cell>
          <cell r="T124">
            <v>0</v>
          </cell>
          <cell r="U124">
            <v>0</v>
          </cell>
        </row>
        <row r="189">
          <cell r="B189">
            <v>1114</v>
          </cell>
          <cell r="C189" t="str">
            <v xml:space="preserve">Налог на соц-жил. фонд </v>
          </cell>
          <cell r="E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e">
            <v>#REF!</v>
          </cell>
          <cell r="S189">
            <v>0</v>
          </cell>
          <cell r="T189">
            <v>0</v>
          </cell>
          <cell r="U189">
            <v>0</v>
          </cell>
        </row>
        <row r="254">
          <cell r="T254">
            <v>0</v>
          </cell>
          <cell r="U254">
            <v>0</v>
          </cell>
        </row>
        <row r="258">
          <cell r="B258">
            <v>618</v>
          </cell>
          <cell r="C258" t="str">
            <v>Subscription Direct Costs</v>
          </cell>
          <cell r="D258">
            <v>24</v>
          </cell>
          <cell r="E258">
            <v>24</v>
          </cell>
          <cell r="U258">
            <v>-24</v>
          </cell>
        </row>
        <row r="259">
          <cell r="B259">
            <v>619</v>
          </cell>
          <cell r="U259">
            <v>0</v>
          </cell>
        </row>
        <row r="260">
          <cell r="B260">
            <v>620</v>
          </cell>
          <cell r="C260" t="str">
            <v xml:space="preserve">Плата ВТК за аренду городских номеров </v>
          </cell>
          <cell r="D260">
            <v>0</v>
          </cell>
          <cell r="E260">
            <v>0</v>
          </cell>
          <cell r="U260">
            <v>0</v>
          </cell>
        </row>
        <row r="261">
          <cell r="B261">
            <v>621</v>
          </cell>
          <cell r="C261" t="str">
            <v>МТУ (Совинтел)</v>
          </cell>
          <cell r="U261">
            <v>0</v>
          </cell>
        </row>
        <row r="262">
          <cell r="B262">
            <v>624</v>
          </cell>
          <cell r="U262">
            <v>0</v>
          </cell>
        </row>
        <row r="263">
          <cell r="B263">
            <v>625</v>
          </cell>
          <cell r="C263" t="str">
            <v>Плата ВТК за аренду цифровых потоков для городских номеров</v>
          </cell>
          <cell r="D263">
            <v>0</v>
          </cell>
          <cell r="E263">
            <v>0</v>
          </cell>
          <cell r="U263">
            <v>0</v>
          </cell>
        </row>
        <row r="264">
          <cell r="B264">
            <v>626</v>
          </cell>
          <cell r="C264" t="str">
            <v>КОМЕТ</v>
          </cell>
          <cell r="U264">
            <v>0</v>
          </cell>
        </row>
        <row r="265">
          <cell r="B265">
            <v>627</v>
          </cell>
          <cell r="C265" t="str">
            <v>РусСДО</v>
          </cell>
          <cell r="U265">
            <v>0</v>
          </cell>
        </row>
        <row r="266">
          <cell r="B266">
            <v>628</v>
          </cell>
          <cell r="U266">
            <v>0</v>
          </cell>
        </row>
        <row r="267">
          <cell r="B267">
            <v>629</v>
          </cell>
          <cell r="C267" t="str">
            <v xml:space="preserve">SIS, Аренда каналов, бланки для счетов </v>
          </cell>
          <cell r="D267">
            <v>24</v>
          </cell>
          <cell r="E267">
            <v>24</v>
          </cell>
          <cell r="U267">
            <v>-24</v>
          </cell>
        </row>
        <row r="270">
          <cell r="A270" t="str">
            <v>7d</v>
          </cell>
          <cell r="B270">
            <v>632</v>
          </cell>
          <cell r="C270" t="str">
            <v>Лицензия SIS</v>
          </cell>
          <cell r="E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e">
            <v>#REF!</v>
          </cell>
          <cell r="U270">
            <v>0</v>
          </cell>
        </row>
        <row r="271">
          <cell r="A271" t="str">
            <v>7d</v>
          </cell>
          <cell r="B271">
            <v>633</v>
          </cell>
          <cell r="C271" t="str">
            <v>Поддержка VAX</v>
          </cell>
          <cell r="T271">
            <v>0</v>
          </cell>
          <cell r="U271">
            <v>0</v>
          </cell>
        </row>
        <row r="273">
          <cell r="B273">
            <v>635</v>
          </cell>
          <cell r="C273" t="str">
            <v xml:space="preserve">Аренда каналов </v>
          </cell>
          <cell r="D273">
            <v>24</v>
          </cell>
          <cell r="E273">
            <v>24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-24</v>
          </cell>
        </row>
        <row r="274">
          <cell r="B274">
            <v>636</v>
          </cell>
          <cell r="C274" t="str">
            <v>ММТС-5 и ММТС-9</v>
          </cell>
          <cell r="T274">
            <v>0</v>
          </cell>
          <cell r="U274">
            <v>0</v>
          </cell>
        </row>
        <row r="275">
          <cell r="B275">
            <v>636</v>
          </cell>
          <cell r="C275" t="str">
            <v xml:space="preserve">ММТС-5  и ММТС-9 </v>
          </cell>
          <cell r="U275">
            <v>0</v>
          </cell>
        </row>
        <row r="276">
          <cell r="B276">
            <v>637</v>
          </cell>
          <cell r="C276" t="str">
            <v>ММТС-10 (Ростелеком)</v>
          </cell>
          <cell r="U276">
            <v>0</v>
          </cell>
        </row>
        <row r="277">
          <cell r="A277" t="str">
            <v>6d</v>
          </cell>
          <cell r="B277">
            <v>638</v>
          </cell>
          <cell r="C277" t="str">
            <v>Global one, LMT, Telia</v>
          </cell>
          <cell r="D277">
            <v>24</v>
          </cell>
          <cell r="E277">
            <v>24</v>
          </cell>
          <cell r="U277">
            <v>-24</v>
          </cell>
        </row>
        <row r="278">
          <cell r="B278">
            <v>639</v>
          </cell>
          <cell r="C278" t="str">
            <v>Макомнет</v>
          </cell>
          <cell r="U278">
            <v>0</v>
          </cell>
        </row>
        <row r="279">
          <cell r="B279">
            <v>641</v>
          </cell>
          <cell r="U279">
            <v>0</v>
          </cell>
        </row>
        <row r="280">
          <cell r="B280">
            <v>642</v>
          </cell>
          <cell r="C280" t="str">
            <v>Бланки для счетов, полиграфия, клиентские конверты</v>
          </cell>
          <cell r="U280">
            <v>0</v>
          </cell>
        </row>
        <row r="281">
          <cell r="B281">
            <v>647</v>
          </cell>
          <cell r="U281">
            <v>0</v>
          </cell>
        </row>
        <row r="282">
          <cell r="B282">
            <v>648</v>
          </cell>
          <cell r="C282" t="str">
            <v>Выплаты Госсвязьнадзору</v>
          </cell>
          <cell r="U282">
            <v>0</v>
          </cell>
        </row>
        <row r="283">
          <cell r="B283">
            <v>660</v>
          </cell>
          <cell r="U283">
            <v>0</v>
          </cell>
        </row>
        <row r="284">
          <cell r="B284">
            <v>661</v>
          </cell>
          <cell r="C284" t="str">
            <v>Выплаты МТТ (на абонента)</v>
          </cell>
          <cell r="U284">
            <v>0</v>
          </cell>
        </row>
        <row r="285">
          <cell r="B285">
            <v>664</v>
          </cell>
          <cell r="U285">
            <v>0</v>
          </cell>
        </row>
        <row r="286">
          <cell r="B286">
            <v>665</v>
          </cell>
          <cell r="C286" t="str">
            <v>Биллинг роуминга (СМТ) и Таксофоны</v>
          </cell>
          <cell r="U286">
            <v>0</v>
          </cell>
        </row>
        <row r="287">
          <cell r="B287" t="str">
            <v>*</v>
          </cell>
          <cell r="U287">
            <v>0</v>
          </cell>
        </row>
        <row r="288">
          <cell r="B288">
            <v>669</v>
          </cell>
          <cell r="C288" t="str">
            <v xml:space="preserve">Airtime Direct Costs </v>
          </cell>
          <cell r="U288">
            <v>0</v>
          </cell>
        </row>
        <row r="289">
          <cell r="B289">
            <v>671</v>
          </cell>
          <cell r="C289" t="str">
            <v>Плата ВТК</v>
          </cell>
          <cell r="U289">
            <v>0</v>
          </cell>
        </row>
        <row r="290">
          <cell r="B290">
            <v>672</v>
          </cell>
          <cell r="C290" t="str">
            <v>Плата ВТК за звонки абонентов</v>
          </cell>
          <cell r="U290">
            <v>0</v>
          </cell>
        </row>
        <row r="291">
          <cell r="B291">
            <v>673</v>
          </cell>
          <cell r="C291" t="str">
            <v>Плата ВТК за звонки роумеров</v>
          </cell>
          <cell r="U291">
            <v>0</v>
          </cell>
        </row>
        <row r="292">
          <cell r="B292">
            <v>674</v>
          </cell>
          <cell r="U292">
            <v>0</v>
          </cell>
        </row>
        <row r="293">
          <cell r="B293">
            <v>675</v>
          </cell>
          <cell r="C293" t="str">
            <v>Плата ВТК за эфирное время по городским номерам</v>
          </cell>
          <cell r="U293">
            <v>0</v>
          </cell>
        </row>
        <row r="294">
          <cell r="B294">
            <v>676</v>
          </cell>
          <cell r="C294" t="str">
            <v>КОМЕТ</v>
          </cell>
          <cell r="U294">
            <v>0</v>
          </cell>
        </row>
        <row r="295">
          <cell r="B295">
            <v>682</v>
          </cell>
          <cell r="C295" t="str">
            <v>МТУ (Совинтел)</v>
          </cell>
          <cell r="U295">
            <v>0</v>
          </cell>
        </row>
        <row r="296">
          <cell r="B296">
            <v>688</v>
          </cell>
          <cell r="C296" t="str">
            <v>ТЕЛМОС</v>
          </cell>
          <cell r="U296">
            <v>0</v>
          </cell>
        </row>
        <row r="297">
          <cell r="B297">
            <v>694</v>
          </cell>
          <cell r="C297" t="str">
            <v>РусСДО</v>
          </cell>
          <cell r="U297">
            <v>0</v>
          </cell>
        </row>
        <row r="298">
          <cell r="B298">
            <v>700</v>
          </cell>
          <cell r="C298" t="str">
            <v>Реут (СГХП)</v>
          </cell>
          <cell r="U298">
            <v>0</v>
          </cell>
        </row>
        <row r="299">
          <cell r="B299">
            <v>701</v>
          </cell>
          <cell r="U299">
            <v>0</v>
          </cell>
        </row>
        <row r="300">
          <cell r="B300">
            <v>702</v>
          </cell>
          <cell r="C300" t="str">
            <v>Плата ВТК за включенный трафик по городским ном.</v>
          </cell>
          <cell r="U300">
            <v>0</v>
          </cell>
        </row>
        <row r="301">
          <cell r="B301">
            <v>703</v>
          </cell>
          <cell r="C301" t="str">
            <v>ТЕЛМОС</v>
          </cell>
          <cell r="U301">
            <v>0</v>
          </cell>
        </row>
        <row r="302">
          <cell r="B302">
            <v>706</v>
          </cell>
          <cell r="C302" t="str">
            <v>РусСДО</v>
          </cell>
          <cell r="U302">
            <v>0</v>
          </cell>
        </row>
        <row r="303">
          <cell r="B303">
            <v>709</v>
          </cell>
          <cell r="C303" t="str">
            <v>Реут (СГХП)</v>
          </cell>
          <cell r="U303">
            <v>0</v>
          </cell>
        </row>
        <row r="304">
          <cell r="B304">
            <v>710</v>
          </cell>
          <cell r="U304">
            <v>0</v>
          </cell>
        </row>
        <row r="305">
          <cell r="B305">
            <v>711</v>
          </cell>
          <cell r="C305" t="str">
            <v xml:space="preserve">Оплата услуг справочных служб </v>
          </cell>
          <cell r="U305">
            <v>0</v>
          </cell>
        </row>
        <row r="306">
          <cell r="B306">
            <v>714</v>
          </cell>
          <cell r="C306" t="str">
            <v xml:space="preserve">Прочие прямые затраты на эфирное время </v>
          </cell>
          <cell r="U306">
            <v>0</v>
          </cell>
        </row>
        <row r="307">
          <cell r="B307">
            <v>715</v>
          </cell>
          <cell r="C307" t="str">
            <v>Почтовые расходы</v>
          </cell>
          <cell r="U307">
            <v>0</v>
          </cell>
        </row>
        <row r="308">
          <cell r="B308">
            <v>718</v>
          </cell>
          <cell r="C308" t="str">
            <v>Кредитовые корректировки по обслуживанию (закрытие контрактов)</v>
          </cell>
          <cell r="U308">
            <v>0</v>
          </cell>
        </row>
        <row r="309">
          <cell r="B309" t="str">
            <v>*</v>
          </cell>
          <cell r="U309">
            <v>0</v>
          </cell>
        </row>
        <row r="310">
          <cell r="A310" t="str">
            <v>12d</v>
          </cell>
          <cell r="C310" t="str">
            <v>Other personnel costs (в т.ч. командировки)</v>
          </cell>
          <cell r="U310">
            <v>0</v>
          </cell>
        </row>
        <row r="311">
          <cell r="A311" t="str">
            <v>16d</v>
          </cell>
          <cell r="B311">
            <v>1019</v>
          </cell>
          <cell r="C311" t="str">
            <v>Concultancy</v>
          </cell>
          <cell r="U311">
            <v>0</v>
          </cell>
        </row>
        <row r="312">
          <cell r="A312" t="str">
            <v>16d</v>
          </cell>
          <cell r="C312" t="str">
            <v>Other</v>
          </cell>
          <cell r="U312">
            <v>0</v>
          </cell>
        </row>
        <row r="313">
          <cell r="B313" t="str">
            <v>*</v>
          </cell>
          <cell r="U313">
            <v>0</v>
          </cell>
        </row>
        <row r="317">
          <cell r="B317">
            <v>1197</v>
          </cell>
          <cell r="C317" t="str">
            <v>Total Network Equipment</v>
          </cell>
          <cell r="U317">
            <v>0</v>
          </cell>
        </row>
        <row r="318">
          <cell r="B318">
            <v>1205</v>
          </cell>
          <cell r="C318" t="str">
            <v>Maintenance</v>
          </cell>
          <cell r="U318">
            <v>0</v>
          </cell>
        </row>
        <row r="322">
          <cell r="B322">
            <v>1212</v>
          </cell>
          <cell r="U322">
            <v>0</v>
          </cell>
        </row>
        <row r="323">
          <cell r="A323" t="str">
            <v>15d</v>
          </cell>
          <cell r="B323">
            <v>1213</v>
          </cell>
          <cell r="C323" t="str">
            <v>Office Equipment</v>
          </cell>
          <cell r="U323">
            <v>0</v>
          </cell>
        </row>
        <row r="324">
          <cell r="A324" t="str">
            <v>12d</v>
          </cell>
          <cell r="B324">
            <v>1222</v>
          </cell>
          <cell r="C324" t="str">
            <v xml:space="preserve">Vehicles </v>
          </cell>
          <cell r="U324">
            <v>0</v>
          </cell>
        </row>
        <row r="325">
          <cell r="A325" t="str">
            <v>16d</v>
          </cell>
          <cell r="B325">
            <v>1225</v>
          </cell>
          <cell r="C325" t="str">
            <v>Software</v>
          </cell>
          <cell r="U325">
            <v>0</v>
          </cell>
        </row>
        <row r="326">
          <cell r="A326" t="str">
            <v>16d</v>
          </cell>
          <cell r="B326">
            <v>1228</v>
          </cell>
          <cell r="C326" t="str">
            <v xml:space="preserve">Lease &amp; Rent Subscriber Equipment </v>
          </cell>
          <cell r="U326">
            <v>0</v>
          </cell>
        </row>
        <row r="327">
          <cell r="A327" t="str">
            <v>15d</v>
          </cell>
          <cell r="B327">
            <v>1231</v>
          </cell>
          <cell r="C327" t="str">
            <v xml:space="preserve">Office Reconstruction </v>
          </cell>
          <cell r="U327">
            <v>0</v>
          </cell>
        </row>
        <row r="339">
          <cell r="A339" t="str">
            <v>4d</v>
          </cell>
          <cell r="B339">
            <v>1245</v>
          </cell>
          <cell r="C339" t="str">
            <v>New Projects (INTERNET)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 t="e">
            <v>#REF!</v>
          </cell>
          <cell r="U3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данные для графиков (2)"/>
      <sheetName val="Диаграмма2"/>
      <sheetName val="Диаграмма3"/>
      <sheetName val="Диаграмма1"/>
      <sheetName val="данные для графиков"/>
      <sheetName val="табл.6.1"/>
      <sheetName val="сопост.- новое (2)"/>
      <sheetName val="табл 6.2"/>
      <sheetName val="капит.вложения"/>
      <sheetName val="экспл.внутр."/>
      <sheetName val="экспл.внеш"/>
      <sheetName val="экспл.комб."/>
      <sheetName val="поток внутр"/>
      <sheetName val="поток внеш."/>
      <sheetName val="поток комб."/>
      <sheetName val="поток комб. "/>
      <sheetName val="доход внутр"/>
      <sheetName val="доход внеш"/>
      <sheetName val="доход комб."/>
      <sheetName val="индекс дох.внутр."/>
      <sheetName val="инд.дох.внеш."/>
      <sheetName val="инд.дох.комб."/>
      <sheetName val="IRR-внутр.рынок"/>
      <sheetName val="IRR-внешний рын."/>
      <sheetName val="IRR-комбин.рын."/>
      <sheetName val="Анализ чувст-ти внутр.р"/>
      <sheetName val="Анализ чувст-ти внеш.р"/>
      <sheetName val="Диаграмма4"/>
      <sheetName val="Анализ чувст-ти комбин.р"/>
      <sheetName val="кредит внутр."/>
      <sheetName val="кредит внеш"/>
      <sheetName val="кредит комбин"/>
      <sheetName val="Лист1"/>
      <sheetName val="Параметры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Справочник статей"/>
      <sheetName val="Контрагент"/>
      <sheetName val="Main"/>
      <sheetName val="CSCCincSKR"/>
      <sheetName val="Щукино"/>
      <sheetName val="ИСХОДНИК"/>
      <sheetName val="Справочники"/>
      <sheetName val="организации"/>
      <sheetName val="current_balance"/>
      <sheetName val="Definitions"/>
      <sheetName val="REPORT"/>
      <sheetName val="SENSITIVITY"/>
      <sheetName val="Лист1"/>
      <sheetName val="CF"/>
      <sheetName val="HC_ppt"/>
      <sheetName val="PFC-PYX1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"/>
      <sheetName val="Актив"/>
      <sheetName val="InpC"/>
      <sheetName val="ф.29мес."/>
      <sheetName val="CREDIT STATS"/>
      <sheetName val="Gen"/>
      <sheetName val="&lt;&lt;&lt;EXHIBITS&gt;&gt;&gt;"/>
      <sheetName val="Список"/>
      <sheetName val="Расчет VAS (руб.)"/>
      <sheetName val="#ССЫЛКА"/>
      <sheetName val="Справочник"/>
      <sheetName val="Investments"/>
      <sheetName val="Классиф_1С"/>
      <sheetName val="17.Налог"/>
      <sheetName val="Списки"/>
      <sheetName val="Статьи затрат и ЦФО"/>
      <sheetName val="макропараметры"/>
      <sheetName val="Assum"/>
      <sheetName val="Service"/>
      <sheetName val="Настройка"/>
      <sheetName val="RSOILBAL"/>
      <sheetName val="Шаблоны"/>
      <sheetName val="БК"/>
      <sheetName val="Таблица"/>
      <sheetName val="Mapping"/>
      <sheetName val="INPUT EXPENSES"/>
      <sheetName val="Статьи БДДС"/>
      <sheetName val="ДИН2014"/>
      <sheetName val="Lists"/>
      <sheetName val="Удм-3"/>
      <sheetName val="Удм-1"/>
      <sheetName val="Удм-2"/>
      <sheetName val="Ф-2 ЮССС"/>
      <sheetName val="Ф-1 ЮССС"/>
      <sheetName val="Лист4"/>
      <sheetName val="Dropdown list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база"/>
      <sheetName val="Titles"/>
      <sheetName val="Filters"/>
      <sheetName val="Dashboard"/>
      <sheetName val="Лист2"/>
      <sheetName val="01"/>
      <sheetName val="Tech"/>
      <sheetName val="Source"/>
      <sheetName val="Serv"/>
      <sheetName val="Графики"/>
      <sheetName val="Проекты"/>
      <sheetName val="DIN"/>
      <sheetName val="статьи"/>
      <sheetName val="Контрагент_1"/>
      <sheetName val="контрагенты"/>
      <sheetName val="Lib"/>
      <sheetName val="Sheet2"/>
      <sheetName val="Нормативы_К"/>
      <sheetName val="реестр_платежей"/>
      <sheetName val="Доходы_revenue + затраты"/>
      <sheetName val="ДДС"/>
      <sheetName val="ДЗО"/>
      <sheetName val="Лист3"/>
      <sheetName val="Методология"/>
      <sheetName val="Подразделения"/>
      <sheetName val="Коды"/>
      <sheetName val="Brif_zdanie"/>
      <sheetName val="Статьи ДДС 2017"/>
      <sheetName val="List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Прайс Лист"/>
      <sheetName val="ЦФО_New"/>
      <sheetName val="Спр"/>
      <sheetName val="перечень статей затрат PNL"/>
      <sheetName val="ЦФО"/>
      <sheetName val="Справочник БКВ"/>
      <sheetName val="Списки_и_цели"/>
      <sheetName val="Описание_полей_и_показателей"/>
      <sheetName val="вид"/>
      <sheetName val="проект - отдел"/>
      <sheetName val="инфо"/>
      <sheetName val="Лист6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Выручка"/>
      <sheetName val="Journals"/>
      <sheetName val="К5"/>
      <sheetName val="Предположения КАС"/>
      <sheetName val="К_трафик"/>
      <sheetName val="К_удаленность_метро"/>
      <sheetName val="Класс"/>
      <sheetName val="кор на местоп"/>
      <sheetName val="Местоположение"/>
      <sheetName val="Fixed"/>
      <sheetName val="Fixed ADRs"/>
      <sheetName val="Equip"/>
      <sheetName val="Euro Fixed"/>
      <sheetName val="Модель"/>
      <sheetName val="Общ свед"/>
      <sheetName val="Const"/>
      <sheetName val="вспом"/>
      <sheetName val="Бюджет2015"/>
      <sheetName val="Ст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Проводки"/>
      <sheetName val="XLR_NoRangeSheet"/>
      <sheetName val="PPE"/>
      <sheetName val="МБП"/>
      <sheetName val="DIN"/>
      <sheetName val="остатки ОН на 01 12 2015"/>
      <sheetName val="ИСХ ИНФ"/>
      <sheetName val="Комментарии к запросу"/>
      <sheetName val="Статьи расхода"/>
      <sheetName val="ЦФО"/>
      <sheetName val="ИСХ_ИНФ"/>
      <sheetName val="Исх ЗУ"/>
      <sheetName val="Статьи ДДС"/>
      <sheetName val="дисконт стр-во"/>
      <sheetName val="УПСС"/>
      <sheetName val="Natl_Consult_Reg_"/>
      <sheetName val="К3 Инфл"/>
      <sheetName val="Лист5"/>
      <sheetName val="Лист1"/>
      <sheetName val="Проект"/>
      <sheetName val="4 db"/>
      <sheetName val="Info"/>
      <sheetName val="Natl_Consult_Reg_1"/>
      <sheetName val="NASE_Oil-Revenue"/>
      <sheetName val="business_plan"/>
      <sheetName val="4_db"/>
      <sheetName val="Спецодежда СИЗ"/>
      <sheetName val="Перечень Спецодежды, СИЗ"/>
      <sheetName val="DIR"/>
      <sheetName val="Перечень договоров"/>
      <sheetName val="Список"/>
      <sheetName val="Структура парка_2016"/>
      <sheetName val="Предположения_КАС"/>
      <sheetName val="1.1"/>
      <sheetName val="Справочники ОПУ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ФМ_Приморский _2 очередь"/>
      <sheetName val="ФМ_Приморский _3 оч(1к)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Control output"/>
      <sheetName val="DCF"/>
      <sheetName val="HQ_Cash"/>
      <sheetName val="Stats_Cur"/>
      <sheetName val="Stats_New"/>
      <sheetName val="Assumption_Cur"/>
      <sheetName val="Assumption_New"/>
      <sheetName val="RampUp_New"/>
      <sheetName val="Projects"/>
      <sheetName val=" Adjustments Output"/>
      <sheetName val="Operational"/>
      <sheetName val="Debt"/>
    </sheetNames>
    <sheetDataSet>
      <sheetData sheetId="0">
        <row r="5">
          <cell r="S5">
            <v>0</v>
          </cell>
        </row>
        <row r="6">
          <cell r="S6">
            <v>0</v>
          </cell>
        </row>
        <row r="17">
          <cell r="I17">
            <v>0</v>
          </cell>
          <cell r="S17">
            <v>0</v>
          </cell>
        </row>
        <row r="35">
          <cell r="I35">
            <v>0</v>
          </cell>
        </row>
      </sheetData>
      <sheetData sheetId="1">
        <row r="29">
          <cell r="Q29">
            <v>44711</v>
          </cell>
        </row>
      </sheetData>
      <sheetData sheetId="2" refreshError="1"/>
      <sheetData sheetId="3">
        <row r="5">
          <cell r="A5">
            <v>1</v>
          </cell>
        </row>
      </sheetData>
      <sheetData sheetId="4" refreshError="1"/>
      <sheetData sheetId="5">
        <row r="4">
          <cell r="B4" t="str">
            <v>Проект 48</v>
          </cell>
        </row>
      </sheetData>
      <sheetData sheetId="6" refreshError="1"/>
      <sheetData sheetId="7">
        <row r="5">
          <cell r="J5">
            <v>0</v>
          </cell>
        </row>
      </sheetData>
      <sheetData sheetId="8" refreshError="1"/>
      <sheetData sheetId="9" refreshError="1"/>
      <sheetData sheetId="10">
        <row r="66">
          <cell r="I66">
            <v>1373635.3274250797</v>
          </cell>
        </row>
      </sheetData>
      <sheetData sheetId="11">
        <row r="104">
          <cell r="E104" t="str">
            <v>Новые проекты</v>
          </cell>
        </row>
      </sheetData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  <sheetName val="Классиф_"/>
      <sheetName val="Grouplist"/>
      <sheetName val="Инфо"/>
      <sheetName val="Поправки"/>
      <sheetName val="XLR_NoRangeSheet"/>
      <sheetName val="незав. Домодедово"/>
      <sheetName val="Ф1"/>
      <sheetName val="60 счет"/>
      <sheetName val="Balance"/>
      <sheetName val="Inputs"/>
      <sheetName val="Предположения КАС"/>
      <sheetName val="Ст"/>
      <sheetName val="CEZ_Model_16_m"/>
      <sheetName val="0_33"/>
      <sheetName val="Акты дебиторов"/>
      <sheetName val="RAS BS+"/>
      <sheetName val="VAT"/>
      <sheetName val="Допущения"/>
      <sheetName val="Долг"/>
      <sheetName val="ПРР"/>
      <sheetName val="Ф-1"/>
      <sheetName val="Справочники"/>
      <sheetName val="Natl Consult Reg."/>
      <sheetName val="Balance sheet"/>
      <sheetName val="Data"/>
      <sheetName val="Корр-ка_на_сост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Glossary"/>
      <sheetName val="Rev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Содержание"/>
      <sheetName val="Исх_данные"/>
      <sheetName val="Потоки"/>
      <sheetName val="свед"/>
      <sheetName val="MGSN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FES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Assumpt."/>
      <sheetName val="Valspar"/>
      <sheetName val="FX Adjustment"/>
      <sheetName val="BDG"/>
      <sheetName val="Paths"/>
      <sheetName val="INDEX"/>
      <sheetName val="Коэф_выр-ки"/>
      <sheetName val="Коэф_затрат"/>
      <sheetName val="Ф1 Актив 1-2"/>
      <sheetName val="comps"/>
      <sheetName val="А_Произв-во"/>
      <sheetName val="вводные"/>
      <sheetName val="Коэф-ты"/>
      <sheetName val="Sheet11"/>
      <sheetName val="Лист1"/>
      <sheetName val="60_счет"/>
      <sheetName val="BISales"/>
      <sheetName val="Статьи БДДС"/>
      <sheetName val="списки"/>
      <sheetName val="TREND_tengis&amp;emba"/>
      <sheetName val="стр.145 рос. исп"/>
      <sheetName val="Share Price 2002"/>
      <sheetName val="UNITSCHD"/>
      <sheetName val="PriceSummary"/>
      <sheetName val="ЗУ_торг"/>
      <sheetName val="Sheet5"/>
      <sheetName val="Assumptions"/>
      <sheetName val="ЗП"/>
      <sheetName val="ЗУ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PL_matrice"/>
      <sheetName val="Module1"/>
      <sheetName val="Plan"/>
      <sheetName val="Base"/>
      <sheetName val="Totaux"/>
      <sheetName val="Apercu"/>
      <sheetName val="Tables"/>
      <sheetName val="Consul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PLEASE READ"/>
      <sheetName val="Title"/>
      <sheetName val="Contents"/>
      <sheetName val="Currency"/>
      <sheetName val="Input"/>
      <sheetName val="Output Spec Pharma"/>
      <sheetName val="Output EU Spec Pharma"/>
      <sheetName val="Profile"/>
      <sheetName val="Profitability - rating"/>
      <sheetName val="Output Universe"/>
      <sheetName val="Output US Spec Pharma"/>
      <sheetName val="Output East Euro Spec Pharma"/>
      <sheetName val="cus_HK1033"/>
      <sheetName val="Данные"/>
      <sheetName val="GEN_INFO"/>
      <sheetName val="CHART_IAS"/>
      <sheetName val="СМЕТА"/>
      <sheetName val="Тариф на транзит"/>
      <sheetName val="Read me first"/>
      <sheetName val="GLC_ratios_Ju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E61E-307D-45CF-B3C5-670A044F8BBC}">
  <sheetPr>
    <tabColor rgb="FFFF99FF"/>
  </sheetPr>
  <dimension ref="A1:AJ89"/>
  <sheetViews>
    <sheetView tabSelected="1" zoomScaleNormal="100" workbookViewId="0">
      <selection activeCell="B3" sqref="B3"/>
    </sheetView>
  </sheetViews>
  <sheetFormatPr defaultRowHeight="15" x14ac:dyDescent="0.25"/>
  <cols>
    <col min="1" max="1" width="3.5703125" style="26" customWidth="1"/>
    <col min="2" max="2" width="22.42578125" style="27" customWidth="1"/>
    <col min="3" max="3" width="13.140625" style="2" customWidth="1"/>
    <col min="4" max="4" width="14.42578125" style="2" customWidth="1"/>
    <col min="5" max="5" width="11.140625" style="2" customWidth="1"/>
    <col min="6" max="6" width="11.7109375" style="2" customWidth="1"/>
    <col min="7" max="7" width="11.140625" style="2" customWidth="1"/>
    <col min="8" max="8" width="12.5703125" style="2" customWidth="1"/>
    <col min="9" max="9" width="12" style="2" customWidth="1"/>
    <col min="10" max="16" width="10.85546875" style="2" customWidth="1"/>
    <col min="17" max="17" width="12.5703125" style="2" customWidth="1"/>
    <col min="18" max="18" width="12.42578125" style="2" customWidth="1"/>
    <col min="19" max="19" width="14.5703125" style="2" customWidth="1"/>
    <col min="20" max="20" width="13.5703125" style="2" customWidth="1"/>
    <col min="21" max="22" width="13.85546875" style="2" customWidth="1"/>
    <col min="23" max="25" width="11.7109375" style="2" customWidth="1"/>
    <col min="26" max="26" width="9" style="2" customWidth="1"/>
    <col min="27" max="30" width="11.28515625" style="2" customWidth="1"/>
    <col min="31" max="31" width="13.140625" style="2" customWidth="1"/>
    <col min="32" max="32" width="16.7109375" style="28" customWidth="1"/>
    <col min="33" max="33" width="14.140625" style="29" customWidth="1"/>
    <col min="34" max="34" width="16.7109375" style="28" customWidth="1"/>
    <col min="35" max="35" width="14.140625" style="29" customWidth="1"/>
    <col min="36" max="36" width="9.140625" style="1" customWidth="1"/>
    <col min="37" max="16384" width="9.140625" style="2"/>
  </cols>
  <sheetData>
    <row r="1" spans="1:35" ht="30" customHeight="1" x14ac:dyDescent="0.25">
      <c r="A1" s="47" t="s">
        <v>0</v>
      </c>
      <c r="B1" s="49" t="s">
        <v>1</v>
      </c>
      <c r="C1" s="49" t="s">
        <v>2</v>
      </c>
      <c r="D1" s="51" t="s">
        <v>3</v>
      </c>
      <c r="E1" s="49" t="s">
        <v>4</v>
      </c>
      <c r="F1" s="49" t="s">
        <v>5</v>
      </c>
      <c r="G1" s="49" t="s">
        <v>6</v>
      </c>
      <c r="H1" s="53" t="s">
        <v>7</v>
      </c>
      <c r="I1" s="54"/>
      <c r="J1" s="54"/>
      <c r="K1" s="55"/>
      <c r="L1" s="53" t="s">
        <v>8</v>
      </c>
      <c r="M1" s="54"/>
      <c r="N1" s="54"/>
      <c r="O1" s="54"/>
      <c r="P1" s="55"/>
      <c r="Q1" s="51" t="s">
        <v>9</v>
      </c>
      <c r="R1" s="51" t="s">
        <v>10</v>
      </c>
      <c r="S1" s="51" t="s">
        <v>11</v>
      </c>
      <c r="T1" s="51" t="s">
        <v>12</v>
      </c>
      <c r="U1" s="51" t="s">
        <v>13</v>
      </c>
      <c r="V1" s="51" t="s">
        <v>14</v>
      </c>
      <c r="W1" s="51" t="s">
        <v>15</v>
      </c>
      <c r="X1" s="51" t="s">
        <v>16</v>
      </c>
      <c r="Y1" s="51" t="s">
        <v>17</v>
      </c>
      <c r="Z1" s="51" t="s">
        <v>18</v>
      </c>
      <c r="AA1" s="59" t="s">
        <v>19</v>
      </c>
      <c r="AB1" s="60"/>
      <c r="AC1" s="61"/>
      <c r="AD1" s="51" t="s">
        <v>20</v>
      </c>
      <c r="AE1" s="51" t="s">
        <v>21</v>
      </c>
      <c r="AF1" s="56" t="s">
        <v>22</v>
      </c>
      <c r="AG1" s="57"/>
      <c r="AH1" s="57"/>
      <c r="AI1" s="58"/>
    </row>
    <row r="2" spans="1:35" ht="56.25" x14ac:dyDescent="0.25">
      <c r="A2" s="48"/>
      <c r="B2" s="50"/>
      <c r="C2" s="50"/>
      <c r="D2" s="52"/>
      <c r="E2" s="50"/>
      <c r="F2" s="50"/>
      <c r="G2" s="50"/>
      <c r="H2" s="3" t="s">
        <v>24</v>
      </c>
      <c r="I2" s="3" t="s">
        <v>25</v>
      </c>
      <c r="J2" s="3" t="s">
        <v>26</v>
      </c>
      <c r="K2" s="3" t="s">
        <v>27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3" t="s">
        <v>25</v>
      </c>
      <c r="AB2" s="3" t="s">
        <v>26</v>
      </c>
      <c r="AC2" s="3" t="s">
        <v>29</v>
      </c>
      <c r="AD2" s="52"/>
      <c r="AE2" s="52"/>
      <c r="AF2" s="4" t="s">
        <v>30</v>
      </c>
      <c r="AG2" s="4" t="s">
        <v>31</v>
      </c>
      <c r="AH2" s="4" t="s">
        <v>32</v>
      </c>
      <c r="AI2" s="4" t="s">
        <v>33</v>
      </c>
    </row>
    <row r="3" spans="1:35" x14ac:dyDescent="0.25">
      <c r="A3" s="5"/>
      <c r="B3" s="6" t="s">
        <v>34</v>
      </c>
      <c r="C3" s="7"/>
      <c r="D3" s="8"/>
      <c r="E3" s="7"/>
      <c r="F3" s="7"/>
      <c r="G3" s="7"/>
      <c r="H3" s="3"/>
      <c r="I3" s="3"/>
      <c r="J3" s="3"/>
      <c r="K3" s="3"/>
      <c r="L3" s="3"/>
      <c r="M3" s="3"/>
      <c r="N3" s="3"/>
      <c r="O3" s="3"/>
      <c r="P3" s="3"/>
      <c r="Q3" s="8"/>
      <c r="R3" s="8"/>
      <c r="S3" s="8"/>
      <c r="T3" s="8"/>
      <c r="U3" s="8"/>
      <c r="V3" s="8"/>
      <c r="W3" s="8"/>
      <c r="X3" s="8"/>
      <c r="Y3" s="8"/>
      <c r="Z3" s="8"/>
      <c r="AA3" s="3"/>
      <c r="AB3" s="3"/>
      <c r="AC3" s="3"/>
      <c r="AD3" s="8"/>
      <c r="AE3" s="8"/>
      <c r="AF3" s="4"/>
      <c r="AG3" s="4"/>
      <c r="AH3" s="4"/>
      <c r="AI3" s="4"/>
    </row>
    <row r="4" spans="1:35" x14ac:dyDescent="0.25">
      <c r="A4" s="10">
        <v>1</v>
      </c>
      <c r="B4" s="11" t="s">
        <v>66</v>
      </c>
      <c r="C4" s="12" t="s">
        <v>35</v>
      </c>
      <c r="D4" s="9">
        <v>64121</v>
      </c>
      <c r="E4" s="13" t="s">
        <v>67</v>
      </c>
      <c r="F4" s="14">
        <v>108.8</v>
      </c>
      <c r="G4" s="9">
        <v>1403275.0210704999</v>
      </c>
      <c r="H4" s="9">
        <v>1306817.5300704997</v>
      </c>
      <c r="I4" s="9">
        <v>830852.59357050015</v>
      </c>
      <c r="J4" s="9">
        <v>124369.93650000001</v>
      </c>
      <c r="K4" s="9">
        <v>10113</v>
      </c>
      <c r="L4" s="9">
        <f>M4+N4+P4</f>
        <v>1306817.5300705002</v>
      </c>
      <c r="M4" s="9">
        <v>830852.59357050015</v>
      </c>
      <c r="N4" s="9">
        <v>124369.93650000001</v>
      </c>
      <c r="O4" s="9">
        <v>10113</v>
      </c>
      <c r="P4" s="9">
        <v>351595</v>
      </c>
      <c r="Q4" s="9">
        <v>166077.55384307864</v>
      </c>
      <c r="R4" s="9">
        <f t="shared" ref="R4:R18" si="0">Q4-S4</f>
        <v>604.54573777670157</v>
      </c>
      <c r="S4" s="9">
        <v>165473.00810530194</v>
      </c>
      <c r="T4" s="9">
        <f t="shared" ref="T4:T24" si="1">V4+W4+U4+X4</f>
        <v>360184.83201683627</v>
      </c>
      <c r="U4" s="9">
        <v>0</v>
      </c>
      <c r="V4" s="9">
        <v>0</v>
      </c>
      <c r="W4" s="9">
        <v>360184.83201683627</v>
      </c>
      <c r="X4" s="9">
        <v>0</v>
      </c>
      <c r="Y4" s="9">
        <v>0</v>
      </c>
      <c r="Z4" s="15">
        <v>0.18</v>
      </c>
      <c r="AA4" s="16">
        <v>280000</v>
      </c>
      <c r="AB4" s="16">
        <v>260000</v>
      </c>
      <c r="AC4" s="16">
        <v>1750000</v>
      </c>
      <c r="AD4" s="13" t="s">
        <v>68</v>
      </c>
      <c r="AE4" s="17" t="s">
        <v>69</v>
      </c>
      <c r="AF4" s="18">
        <v>48100</v>
      </c>
      <c r="AG4" s="18">
        <v>13185.145532808492</v>
      </c>
      <c r="AH4" s="18">
        <v>28978.221621975736</v>
      </c>
      <c r="AI4" s="18">
        <v>7943.4941656492274</v>
      </c>
    </row>
    <row r="5" spans="1:35" x14ac:dyDescent="0.25">
      <c r="A5" s="10">
        <v>2</v>
      </c>
      <c r="B5" s="11" t="s">
        <v>70</v>
      </c>
      <c r="C5" s="12" t="s">
        <v>35</v>
      </c>
      <c r="D5" s="9">
        <v>6814</v>
      </c>
      <c r="E5" s="13" t="s">
        <v>67</v>
      </c>
      <c r="F5" s="14">
        <v>2.7</v>
      </c>
      <c r="G5" s="9">
        <v>63307</v>
      </c>
      <c r="H5" s="9">
        <v>63307</v>
      </c>
      <c r="I5" s="9">
        <v>49012</v>
      </c>
      <c r="J5" s="9">
        <v>3540</v>
      </c>
      <c r="K5" s="9">
        <v>717</v>
      </c>
      <c r="L5" s="9">
        <f t="shared" ref="L5:L18" si="2">M5+N5+P5</f>
        <v>63307</v>
      </c>
      <c r="M5" s="9">
        <v>49012</v>
      </c>
      <c r="N5" s="9">
        <v>3540</v>
      </c>
      <c r="O5" s="9">
        <v>717</v>
      </c>
      <c r="P5" s="9">
        <v>10755</v>
      </c>
      <c r="Q5" s="9">
        <v>8979.6680385567433</v>
      </c>
      <c r="R5" s="9">
        <f t="shared" si="0"/>
        <v>575.02120956590261</v>
      </c>
      <c r="S5" s="9">
        <v>8404.6468289908407</v>
      </c>
      <c r="T5" s="9">
        <f t="shared" si="1"/>
        <v>20314.819995593603</v>
      </c>
      <c r="U5" s="9">
        <v>0</v>
      </c>
      <c r="V5" s="9">
        <v>0</v>
      </c>
      <c r="W5" s="9">
        <v>20314.819995593603</v>
      </c>
      <c r="X5" s="9">
        <v>0</v>
      </c>
      <c r="Y5" s="9">
        <v>0</v>
      </c>
      <c r="Z5" s="15">
        <v>0.18</v>
      </c>
      <c r="AA5" s="16">
        <v>310000</v>
      </c>
      <c r="AB5" s="16">
        <v>300000</v>
      </c>
      <c r="AC5" s="16">
        <v>2500000</v>
      </c>
      <c r="AD5" s="13" t="s">
        <v>68</v>
      </c>
      <c r="AE5" s="10">
        <v>2023</v>
      </c>
      <c r="AF5" s="18">
        <v>1054</v>
      </c>
      <c r="AG5" s="18">
        <v>754</v>
      </c>
      <c r="AH5" s="18">
        <v>793.60709479831803</v>
      </c>
      <c r="AI5" s="18">
        <v>567.72272246483101</v>
      </c>
    </row>
    <row r="6" spans="1:35" x14ac:dyDescent="0.25">
      <c r="A6" s="10">
        <v>3</v>
      </c>
      <c r="B6" s="11" t="s">
        <v>71</v>
      </c>
      <c r="C6" s="12" t="s">
        <v>35</v>
      </c>
      <c r="D6" s="9">
        <v>1533</v>
      </c>
      <c r="E6" s="13" t="s">
        <v>67</v>
      </c>
      <c r="F6" s="14">
        <v>0.4</v>
      </c>
      <c r="G6" s="9">
        <v>10637</v>
      </c>
      <c r="H6" s="9">
        <v>10637</v>
      </c>
      <c r="I6" s="9">
        <v>8940</v>
      </c>
      <c r="J6" s="9">
        <v>617</v>
      </c>
      <c r="K6" s="9">
        <v>72</v>
      </c>
      <c r="L6" s="9">
        <f t="shared" si="2"/>
        <v>10637</v>
      </c>
      <c r="M6" s="9">
        <v>8940</v>
      </c>
      <c r="N6" s="9">
        <v>617</v>
      </c>
      <c r="O6" s="9">
        <v>72</v>
      </c>
      <c r="P6" s="9">
        <v>1080</v>
      </c>
      <c r="Q6" s="9">
        <v>1639.8705020220877</v>
      </c>
      <c r="R6" s="9">
        <f t="shared" si="0"/>
        <v>0.5803931499999635</v>
      </c>
      <c r="S6" s="9">
        <v>1639.2901088720878</v>
      </c>
      <c r="T6" s="9">
        <f t="shared" si="1"/>
        <v>4242.9349200000006</v>
      </c>
      <c r="U6" s="9">
        <v>0</v>
      </c>
      <c r="V6" s="9">
        <v>0</v>
      </c>
      <c r="W6" s="9">
        <v>4242.9349200000006</v>
      </c>
      <c r="X6" s="9">
        <v>0</v>
      </c>
      <c r="Y6" s="9">
        <v>0</v>
      </c>
      <c r="Z6" s="15">
        <v>0.18</v>
      </c>
      <c r="AA6" s="16">
        <v>370000</v>
      </c>
      <c r="AB6" s="16">
        <v>350000</v>
      </c>
      <c r="AC6" s="16">
        <v>2800000</v>
      </c>
      <c r="AD6" s="13" t="s">
        <v>68</v>
      </c>
      <c r="AE6" s="10">
        <v>2023</v>
      </c>
      <c r="AF6" s="18">
        <v>236.828</v>
      </c>
      <c r="AG6" s="18">
        <v>236.828</v>
      </c>
      <c r="AH6" s="18">
        <v>149.91403850515314</v>
      </c>
      <c r="AI6" s="18">
        <v>149.91403850515314</v>
      </c>
    </row>
    <row r="7" spans="1:35" x14ac:dyDescent="0.25">
      <c r="A7" s="10">
        <v>4</v>
      </c>
      <c r="B7" s="11" t="s">
        <v>72</v>
      </c>
      <c r="C7" s="12" t="s">
        <v>35</v>
      </c>
      <c r="D7" s="9">
        <v>676</v>
      </c>
      <c r="E7" s="13" t="s">
        <v>67</v>
      </c>
      <c r="F7" s="14">
        <v>0.7</v>
      </c>
      <c r="G7" s="9">
        <v>8600</v>
      </c>
      <c r="H7" s="9">
        <v>8600</v>
      </c>
      <c r="I7" s="9">
        <v>7114</v>
      </c>
      <c r="J7" s="9">
        <v>541</v>
      </c>
      <c r="K7" s="9">
        <v>63</v>
      </c>
      <c r="L7" s="9">
        <f t="shared" si="2"/>
        <v>8600</v>
      </c>
      <c r="M7" s="9">
        <v>7114</v>
      </c>
      <c r="N7" s="9">
        <v>541</v>
      </c>
      <c r="O7" s="9">
        <v>63</v>
      </c>
      <c r="P7" s="9">
        <v>945</v>
      </c>
      <c r="Q7" s="9">
        <v>1192.2295366739854</v>
      </c>
      <c r="R7" s="9">
        <f t="shared" si="0"/>
        <v>45.087114549566195</v>
      </c>
      <c r="S7" s="9">
        <v>1147.1424221244192</v>
      </c>
      <c r="T7" s="9">
        <f t="shared" si="1"/>
        <v>2381.7804077120004</v>
      </c>
      <c r="U7" s="9">
        <v>0</v>
      </c>
      <c r="V7" s="9">
        <v>0</v>
      </c>
      <c r="W7" s="9">
        <v>2381.7804077120004</v>
      </c>
      <c r="X7" s="9">
        <v>0</v>
      </c>
      <c r="Y7" s="9">
        <v>0</v>
      </c>
      <c r="Z7" s="15">
        <v>0.18</v>
      </c>
      <c r="AA7" s="16">
        <v>260000</v>
      </c>
      <c r="AB7" s="16">
        <v>250000</v>
      </c>
      <c r="AC7" s="16">
        <v>1400000</v>
      </c>
      <c r="AD7" s="13" t="s">
        <v>68</v>
      </c>
      <c r="AE7" s="10">
        <v>2023</v>
      </c>
      <c r="AF7" s="18">
        <v>206</v>
      </c>
      <c r="AG7" s="18">
        <v>206.483</v>
      </c>
      <c r="AH7" s="18">
        <v>165.666000817156</v>
      </c>
      <c r="AI7" s="18">
        <v>166.05443129480011</v>
      </c>
    </row>
    <row r="8" spans="1:35" x14ac:dyDescent="0.25">
      <c r="A8" s="10">
        <v>5</v>
      </c>
      <c r="B8" s="11" t="s">
        <v>73</v>
      </c>
      <c r="C8" s="12" t="s">
        <v>35</v>
      </c>
      <c r="D8" s="9">
        <v>392</v>
      </c>
      <c r="E8" s="13" t="s">
        <v>67</v>
      </c>
      <c r="F8" s="14">
        <v>0.50249999999999995</v>
      </c>
      <c r="G8" s="9">
        <v>11677</v>
      </c>
      <c r="H8" s="9">
        <v>11677</v>
      </c>
      <c r="I8" s="9">
        <v>7961</v>
      </c>
      <c r="J8" s="9">
        <v>2231</v>
      </c>
      <c r="K8" s="9">
        <v>99</v>
      </c>
      <c r="L8" s="9">
        <f t="shared" si="2"/>
        <v>11677</v>
      </c>
      <c r="M8" s="9">
        <v>7961</v>
      </c>
      <c r="N8" s="9">
        <v>2231</v>
      </c>
      <c r="O8" s="9">
        <v>99</v>
      </c>
      <c r="P8" s="9">
        <v>1485</v>
      </c>
      <c r="Q8" s="9">
        <v>1940.5242414944069</v>
      </c>
      <c r="R8" s="9">
        <f t="shared" si="0"/>
        <v>35.529383312333493</v>
      </c>
      <c r="S8" s="9">
        <v>1904.9948581820734</v>
      </c>
      <c r="T8" s="9">
        <f t="shared" si="1"/>
        <v>2881.3329250361762</v>
      </c>
      <c r="U8" s="9">
        <v>0</v>
      </c>
      <c r="V8" s="9">
        <v>0</v>
      </c>
      <c r="W8" s="9">
        <v>2881.3329250361762</v>
      </c>
      <c r="X8" s="9">
        <v>0</v>
      </c>
      <c r="Y8" s="9">
        <v>0</v>
      </c>
      <c r="Z8" s="15">
        <v>0.18</v>
      </c>
      <c r="AA8" s="16">
        <v>225000</v>
      </c>
      <c r="AB8" s="16">
        <v>227000</v>
      </c>
      <c r="AC8" s="16">
        <v>1690000</v>
      </c>
      <c r="AD8" s="13" t="s">
        <v>68</v>
      </c>
      <c r="AE8" s="10">
        <v>2024</v>
      </c>
      <c r="AF8" s="18">
        <v>0</v>
      </c>
      <c r="AG8" s="18">
        <v>0</v>
      </c>
      <c r="AH8" s="18">
        <v>0</v>
      </c>
      <c r="AI8" s="18">
        <v>0</v>
      </c>
    </row>
    <row r="9" spans="1:35" ht="22.5" x14ac:dyDescent="0.25">
      <c r="A9" s="10">
        <v>6</v>
      </c>
      <c r="B9" s="11" t="s">
        <v>74</v>
      </c>
      <c r="C9" s="12" t="s">
        <v>35</v>
      </c>
      <c r="D9" s="9">
        <v>714</v>
      </c>
      <c r="E9" s="13" t="s">
        <v>67</v>
      </c>
      <c r="F9" s="14">
        <v>0.3</v>
      </c>
      <c r="G9" s="9">
        <v>7096.0060000000003</v>
      </c>
      <c r="H9" s="9">
        <v>7096.0060000000003</v>
      </c>
      <c r="I9" s="9">
        <v>4900</v>
      </c>
      <c r="J9" s="9">
        <v>666</v>
      </c>
      <c r="K9" s="9">
        <v>46</v>
      </c>
      <c r="L9" s="9">
        <f t="shared" si="2"/>
        <v>7096.0060000000003</v>
      </c>
      <c r="M9" s="9">
        <v>4900</v>
      </c>
      <c r="N9" s="9">
        <v>666</v>
      </c>
      <c r="O9" s="9">
        <v>46</v>
      </c>
      <c r="P9" s="9">
        <v>1530.0060000000001</v>
      </c>
      <c r="Q9" s="9">
        <v>556.14293900000041</v>
      </c>
      <c r="R9" s="9">
        <f>Q9-S9</f>
        <v>0</v>
      </c>
      <c r="S9" s="9">
        <v>556.14293900000041</v>
      </c>
      <c r="T9" s="9">
        <f t="shared" si="1"/>
        <v>1525.888956</v>
      </c>
      <c r="U9" s="9">
        <v>0</v>
      </c>
      <c r="V9" s="9">
        <v>0</v>
      </c>
      <c r="W9" s="9">
        <v>1525.888956</v>
      </c>
      <c r="X9" s="9">
        <v>0</v>
      </c>
      <c r="Y9" s="9">
        <v>0</v>
      </c>
      <c r="Z9" s="15">
        <v>0.18</v>
      </c>
      <c r="AA9" s="16">
        <v>250000</v>
      </c>
      <c r="AB9" s="16">
        <v>220000</v>
      </c>
      <c r="AC9" s="16">
        <v>1400000</v>
      </c>
      <c r="AD9" s="13" t="s">
        <v>68</v>
      </c>
      <c r="AE9" s="10">
        <v>2022</v>
      </c>
      <c r="AF9" s="18">
        <v>0</v>
      </c>
      <c r="AG9" s="18">
        <v>0</v>
      </c>
      <c r="AH9" s="18">
        <v>0</v>
      </c>
      <c r="AI9" s="18">
        <v>0</v>
      </c>
    </row>
    <row r="10" spans="1:35" x14ac:dyDescent="0.25">
      <c r="A10" s="10">
        <v>7</v>
      </c>
      <c r="B10" s="11" t="s">
        <v>75</v>
      </c>
      <c r="C10" s="12" t="s">
        <v>35</v>
      </c>
      <c r="D10" s="9">
        <v>23237</v>
      </c>
      <c r="E10" s="13" t="s">
        <v>67</v>
      </c>
      <c r="F10" s="14">
        <v>31.6</v>
      </c>
      <c r="G10" s="9">
        <v>329231.92449152545</v>
      </c>
      <c r="H10" s="9">
        <v>329231.92449152545</v>
      </c>
      <c r="I10" s="9">
        <v>209555.93</v>
      </c>
      <c r="J10" s="9">
        <v>65749.899999999994</v>
      </c>
      <c r="K10" s="9">
        <v>1467</v>
      </c>
      <c r="L10" s="9">
        <f t="shared" si="2"/>
        <v>301248.82449152542</v>
      </c>
      <c r="M10" s="9">
        <v>181572.83000000002</v>
      </c>
      <c r="N10" s="9">
        <v>65749.899999999994</v>
      </c>
      <c r="O10" s="9">
        <v>1467</v>
      </c>
      <c r="P10" s="9">
        <v>53926.094491525429</v>
      </c>
      <c r="Q10" s="9">
        <v>31493.410572296943</v>
      </c>
      <c r="R10" s="9">
        <f t="shared" si="0"/>
        <v>1512.3603386334435</v>
      </c>
      <c r="S10" s="9">
        <v>29981.0502336635</v>
      </c>
      <c r="T10" s="9">
        <f t="shared" si="1"/>
        <v>73177.155845948175</v>
      </c>
      <c r="U10" s="9">
        <v>0</v>
      </c>
      <c r="V10" s="9">
        <v>469.91346099999998</v>
      </c>
      <c r="W10" s="9">
        <v>67091.252931788171</v>
      </c>
      <c r="X10" s="9">
        <v>5615.9894531599994</v>
      </c>
      <c r="Y10" s="9">
        <v>1978.6007682300001</v>
      </c>
      <c r="Z10" s="15">
        <v>0.15</v>
      </c>
      <c r="AA10" s="16">
        <v>230000</v>
      </c>
      <c r="AB10" s="16">
        <v>204000</v>
      </c>
      <c r="AC10" s="16">
        <v>1600000</v>
      </c>
      <c r="AD10" s="13" t="s">
        <v>76</v>
      </c>
      <c r="AE10" s="17" t="s">
        <v>77</v>
      </c>
      <c r="AF10" s="18">
        <v>3015</v>
      </c>
      <c r="AG10" s="18">
        <v>2677.759666971348</v>
      </c>
      <c r="AH10" s="18">
        <v>2317.6754072083831</v>
      </c>
      <c r="AI10" s="18">
        <v>2058.4337401505818</v>
      </c>
    </row>
    <row r="11" spans="1:35" ht="22.5" x14ac:dyDescent="0.25">
      <c r="A11" s="10">
        <v>8</v>
      </c>
      <c r="B11" s="11" t="s">
        <v>78</v>
      </c>
      <c r="C11" s="12" t="s">
        <v>35</v>
      </c>
      <c r="D11" s="9">
        <v>17973</v>
      </c>
      <c r="E11" s="13" t="s">
        <v>79</v>
      </c>
      <c r="F11" s="14">
        <v>7.7</v>
      </c>
      <c r="G11" s="9">
        <v>226146.3</v>
      </c>
      <c r="H11" s="9">
        <v>226146.3</v>
      </c>
      <c r="I11" s="9">
        <v>136653</v>
      </c>
      <c r="J11" s="9">
        <v>18512.8</v>
      </c>
      <c r="K11" s="9">
        <v>2197</v>
      </c>
      <c r="L11" s="9">
        <f t="shared" si="2"/>
        <v>120997.58</v>
      </c>
      <c r="M11" s="9">
        <v>54782.42</v>
      </c>
      <c r="N11" s="9">
        <v>16165.16</v>
      </c>
      <c r="O11" s="9">
        <v>1587</v>
      </c>
      <c r="P11" s="9">
        <v>50050</v>
      </c>
      <c r="Q11" s="9">
        <v>18745.11976153576</v>
      </c>
      <c r="R11" s="9">
        <f t="shared" si="0"/>
        <v>12026.017781027545</v>
      </c>
      <c r="S11" s="9">
        <v>6719.1019805082133</v>
      </c>
      <c r="T11" s="9">
        <f t="shared" si="1"/>
        <v>45492.766599000002</v>
      </c>
      <c r="U11" s="9">
        <v>16157.518881069998</v>
      </c>
      <c r="V11" s="9">
        <v>2833.8286170000001</v>
      </c>
      <c r="W11" s="9">
        <v>23250.353357700002</v>
      </c>
      <c r="X11" s="9">
        <v>3251.06574323</v>
      </c>
      <c r="Y11" s="9">
        <v>0</v>
      </c>
      <c r="Z11" s="15">
        <v>0.13500000000000001</v>
      </c>
      <c r="AA11" s="16">
        <v>264000</v>
      </c>
      <c r="AB11" s="16">
        <v>230000</v>
      </c>
      <c r="AC11" s="16">
        <v>2050000</v>
      </c>
      <c r="AD11" s="13" t="s">
        <v>76</v>
      </c>
      <c r="AE11" s="17" t="s">
        <v>80</v>
      </c>
      <c r="AF11" s="18">
        <v>767</v>
      </c>
      <c r="AG11" s="18">
        <v>366</v>
      </c>
      <c r="AH11" s="18">
        <v>677.92540689623968</v>
      </c>
      <c r="AI11" s="18">
        <v>323.49504422949639</v>
      </c>
    </row>
    <row r="12" spans="1:35" x14ac:dyDescent="0.25">
      <c r="A12" s="10">
        <v>9</v>
      </c>
      <c r="B12" s="11" t="s">
        <v>81</v>
      </c>
      <c r="C12" s="12" t="s">
        <v>35</v>
      </c>
      <c r="D12" s="9">
        <v>3029</v>
      </c>
      <c r="E12" s="13" t="s">
        <v>79</v>
      </c>
      <c r="F12" s="14">
        <v>4.4000000000000004</v>
      </c>
      <c r="G12" s="9">
        <v>124269.67</v>
      </c>
      <c r="H12" s="9">
        <v>124269.67</v>
      </c>
      <c r="I12" s="9">
        <v>95580.739999999991</v>
      </c>
      <c r="J12" s="9">
        <v>5267.93</v>
      </c>
      <c r="K12" s="9">
        <v>621</v>
      </c>
      <c r="L12" s="9">
        <f t="shared" si="2"/>
        <v>29400.550000000003</v>
      </c>
      <c r="M12" s="9">
        <v>23460.550000000003</v>
      </c>
      <c r="N12" s="9">
        <v>0</v>
      </c>
      <c r="O12" s="9">
        <v>198</v>
      </c>
      <c r="P12" s="9">
        <v>5940</v>
      </c>
      <c r="Q12" s="9">
        <v>7001.9234708680142</v>
      </c>
      <c r="R12" s="9">
        <f t="shared" si="0"/>
        <v>6122.1723995022467</v>
      </c>
      <c r="S12" s="9">
        <v>879.75107136576719</v>
      </c>
      <c r="T12" s="9">
        <f t="shared" si="1"/>
        <v>15989.414957870002</v>
      </c>
      <c r="U12" s="9">
        <v>11566.313930970002</v>
      </c>
      <c r="V12" s="9">
        <v>401.69493649999998</v>
      </c>
      <c r="W12" s="9">
        <v>4021.4060904000007</v>
      </c>
      <c r="X12" s="9">
        <v>0</v>
      </c>
      <c r="Y12" s="9">
        <v>0</v>
      </c>
      <c r="Z12" s="15">
        <v>0.14399999999999999</v>
      </c>
      <c r="AA12" s="16">
        <v>159000</v>
      </c>
      <c r="AB12" s="16">
        <v>0</v>
      </c>
      <c r="AC12" s="16">
        <v>1190000</v>
      </c>
      <c r="AD12" s="13" t="s">
        <v>76</v>
      </c>
      <c r="AE12" s="17" t="s">
        <v>82</v>
      </c>
      <c r="AF12" s="18">
        <v>95</v>
      </c>
      <c r="AG12" s="18">
        <v>62</v>
      </c>
      <c r="AH12" s="18">
        <v>88.525844534609703</v>
      </c>
      <c r="AI12" s="18">
        <v>57.774761696271597</v>
      </c>
    </row>
    <row r="13" spans="1:35" x14ac:dyDescent="0.25">
      <c r="A13" s="10">
        <v>10</v>
      </c>
      <c r="B13" s="11" t="s">
        <v>83</v>
      </c>
      <c r="C13" s="12" t="s">
        <v>35</v>
      </c>
      <c r="D13" s="9">
        <v>2769</v>
      </c>
      <c r="E13" s="13" t="s">
        <v>79</v>
      </c>
      <c r="F13" s="14">
        <v>7.96</v>
      </c>
      <c r="G13" s="9">
        <v>184356.84000000003</v>
      </c>
      <c r="H13" s="9">
        <v>184356.84000000003</v>
      </c>
      <c r="I13" s="9">
        <v>136634.09</v>
      </c>
      <c r="J13" s="9">
        <v>19806.28</v>
      </c>
      <c r="K13" s="9">
        <v>845</v>
      </c>
      <c r="L13" s="9">
        <f t="shared" si="2"/>
        <v>48034.32</v>
      </c>
      <c r="M13" s="9">
        <v>30602.609999999997</v>
      </c>
      <c r="N13" s="9">
        <v>2941.71</v>
      </c>
      <c r="O13" s="9">
        <v>483</v>
      </c>
      <c r="P13" s="9">
        <v>14490</v>
      </c>
      <c r="Q13" s="9">
        <v>16087.386392773758</v>
      </c>
      <c r="R13" s="9">
        <f t="shared" si="0"/>
        <v>8305.6601081727149</v>
      </c>
      <c r="S13" s="9">
        <v>7781.7262846010435</v>
      </c>
      <c r="T13" s="9">
        <f t="shared" si="1"/>
        <v>30947.138409400002</v>
      </c>
      <c r="U13" s="9">
        <v>20147.712657050004</v>
      </c>
      <c r="V13" s="9">
        <v>1066.1842353499999</v>
      </c>
      <c r="W13" s="9">
        <v>9733.2415169999986</v>
      </c>
      <c r="X13" s="9">
        <v>0</v>
      </c>
      <c r="Y13" s="9">
        <v>0</v>
      </c>
      <c r="Z13" s="15">
        <v>0.14299999999999999</v>
      </c>
      <c r="AA13" s="16">
        <v>263000</v>
      </c>
      <c r="AB13" s="16">
        <v>289000</v>
      </c>
      <c r="AC13" s="16">
        <v>1740000</v>
      </c>
      <c r="AD13" s="13" t="s">
        <v>76</v>
      </c>
      <c r="AE13" s="10">
        <v>2021</v>
      </c>
      <c r="AF13" s="18">
        <v>344</v>
      </c>
      <c r="AG13" s="18">
        <v>276</v>
      </c>
      <c r="AH13" s="18">
        <v>303.08773811319804</v>
      </c>
      <c r="AI13" s="18">
        <v>243.17504569547279</v>
      </c>
    </row>
    <row r="14" spans="1:35" ht="22.5" x14ac:dyDescent="0.25">
      <c r="A14" s="10">
        <v>11</v>
      </c>
      <c r="B14" s="11" t="s">
        <v>84</v>
      </c>
      <c r="C14" s="12" t="s">
        <v>35</v>
      </c>
      <c r="D14" s="9">
        <v>1494</v>
      </c>
      <c r="E14" s="13" t="s">
        <v>67</v>
      </c>
      <c r="F14" s="14">
        <v>12.9</v>
      </c>
      <c r="G14" s="9">
        <v>277612.90000000002</v>
      </c>
      <c r="H14" s="9">
        <v>229644.60000000003</v>
      </c>
      <c r="I14" s="9">
        <v>170052.2</v>
      </c>
      <c r="J14" s="9">
        <v>20208.400000000001</v>
      </c>
      <c r="K14" s="9">
        <v>1162</v>
      </c>
      <c r="L14" s="9">
        <f t="shared" si="2"/>
        <v>36291.800000000003</v>
      </c>
      <c r="M14" s="9">
        <v>13165.600000000002</v>
      </c>
      <c r="N14" s="9">
        <v>15026.2</v>
      </c>
      <c r="O14" s="9">
        <v>270</v>
      </c>
      <c r="P14" s="9">
        <v>8100</v>
      </c>
      <c r="Q14" s="9">
        <v>17408.672202324145</v>
      </c>
      <c r="R14" s="9">
        <f t="shared" si="0"/>
        <v>13386.925623934356</v>
      </c>
      <c r="S14" s="9">
        <v>4021.7465783897896</v>
      </c>
      <c r="T14" s="9">
        <f t="shared" si="1"/>
        <v>31812.051234802602</v>
      </c>
      <c r="U14" s="9">
        <v>25946.26108869</v>
      </c>
      <c r="V14" s="9">
        <v>519.90747299999998</v>
      </c>
      <c r="W14" s="9">
        <v>5345.8826731126019</v>
      </c>
      <c r="X14" s="9">
        <v>0</v>
      </c>
      <c r="Y14" s="9">
        <v>0</v>
      </c>
      <c r="Z14" s="15">
        <v>0.14299999999999999</v>
      </c>
      <c r="AA14" s="16">
        <v>203000</v>
      </c>
      <c r="AB14" s="16">
        <v>147000</v>
      </c>
      <c r="AC14" s="16">
        <v>1510000</v>
      </c>
      <c r="AD14" s="13" t="s">
        <v>76</v>
      </c>
      <c r="AE14" s="17" t="s">
        <v>85</v>
      </c>
      <c r="AF14" s="18">
        <v>160</v>
      </c>
      <c r="AG14" s="18">
        <v>154</v>
      </c>
      <c r="AH14" s="18">
        <v>141.29208169635021</v>
      </c>
      <c r="AI14" s="18">
        <v>135.99362863273706</v>
      </c>
    </row>
    <row r="15" spans="1:35" ht="22.5" x14ac:dyDescent="0.25">
      <c r="A15" s="10">
        <v>12</v>
      </c>
      <c r="B15" s="11" t="s">
        <v>86</v>
      </c>
      <c r="C15" s="12" t="s">
        <v>35</v>
      </c>
      <c r="D15" s="9">
        <v>868</v>
      </c>
      <c r="E15" s="13" t="s">
        <v>67</v>
      </c>
      <c r="F15" s="14">
        <v>0.3</v>
      </c>
      <c r="G15" s="9">
        <v>6413</v>
      </c>
      <c r="H15" s="9">
        <v>6413</v>
      </c>
      <c r="I15" s="9">
        <v>4638</v>
      </c>
      <c r="J15" s="9">
        <v>522</v>
      </c>
      <c r="K15" s="9">
        <v>34</v>
      </c>
      <c r="L15" s="9">
        <f t="shared" si="2"/>
        <v>5055.01</v>
      </c>
      <c r="M15" s="9">
        <v>3306.58</v>
      </c>
      <c r="N15" s="9">
        <v>495.43</v>
      </c>
      <c r="O15" s="9">
        <v>34</v>
      </c>
      <c r="P15" s="9">
        <v>1253</v>
      </c>
      <c r="Q15" s="9">
        <v>729.23073349730225</v>
      </c>
      <c r="R15" s="9">
        <f t="shared" si="0"/>
        <v>266.49647721737892</v>
      </c>
      <c r="S15" s="9">
        <v>462.73425627992333</v>
      </c>
      <c r="T15" s="9">
        <f t="shared" si="1"/>
        <v>1516.9639927999997</v>
      </c>
      <c r="U15" s="9">
        <v>0</v>
      </c>
      <c r="V15" s="9">
        <v>89.538059000000004</v>
      </c>
      <c r="W15" s="9">
        <v>1168.7351067999998</v>
      </c>
      <c r="X15" s="9">
        <v>258.69082700000001</v>
      </c>
      <c r="Y15" s="9">
        <v>0</v>
      </c>
      <c r="Z15" s="15">
        <v>0.14599999999999999</v>
      </c>
      <c r="AA15" s="16">
        <v>288000</v>
      </c>
      <c r="AB15" s="16">
        <v>250000</v>
      </c>
      <c r="AC15" s="16">
        <v>1400000</v>
      </c>
      <c r="AD15" s="13" t="s">
        <v>76</v>
      </c>
      <c r="AE15" s="10">
        <v>2021</v>
      </c>
      <c r="AF15" s="18">
        <v>0</v>
      </c>
      <c r="AG15" s="18">
        <v>0</v>
      </c>
      <c r="AH15" s="18">
        <v>0</v>
      </c>
      <c r="AI15" s="18">
        <v>0</v>
      </c>
    </row>
    <row r="16" spans="1:35" x14ac:dyDescent="0.25">
      <c r="A16" s="10">
        <v>13</v>
      </c>
      <c r="B16" s="11" t="s">
        <v>87</v>
      </c>
      <c r="C16" s="12" t="s">
        <v>35</v>
      </c>
      <c r="D16" s="9">
        <v>860</v>
      </c>
      <c r="E16" s="13" t="s">
        <v>67</v>
      </c>
      <c r="F16" s="14">
        <v>0.3</v>
      </c>
      <c r="G16" s="9">
        <v>6106.4500000000007</v>
      </c>
      <c r="H16" s="9">
        <v>6106.4500000000007</v>
      </c>
      <c r="I16" s="9">
        <v>4973.3500000000004</v>
      </c>
      <c r="J16" s="9">
        <v>323.10000000000002</v>
      </c>
      <c r="K16" s="9">
        <v>54</v>
      </c>
      <c r="L16" s="9">
        <f t="shared" si="2"/>
        <v>3113.04</v>
      </c>
      <c r="M16" s="9">
        <v>2003.04</v>
      </c>
      <c r="N16" s="9">
        <v>0</v>
      </c>
      <c r="O16" s="9">
        <v>37</v>
      </c>
      <c r="P16" s="9">
        <v>1110</v>
      </c>
      <c r="Q16" s="9">
        <v>1216.9787905692292</v>
      </c>
      <c r="R16" s="9">
        <f t="shared" si="0"/>
        <v>527.75693198836302</v>
      </c>
      <c r="S16" s="9">
        <v>689.22185858086618</v>
      </c>
      <c r="T16" s="9">
        <f t="shared" si="1"/>
        <v>2092.3604856400002</v>
      </c>
      <c r="U16" s="9">
        <v>0</v>
      </c>
      <c r="V16" s="9">
        <v>146.401319</v>
      </c>
      <c r="W16" s="9">
        <v>940.27135600000008</v>
      </c>
      <c r="X16" s="9">
        <v>1005.6878106400001</v>
      </c>
      <c r="Y16" s="9">
        <v>445.28514376999999</v>
      </c>
      <c r="Z16" s="15">
        <v>0.14499999999999999</v>
      </c>
      <c r="AA16" s="16">
        <v>411000</v>
      </c>
      <c r="AB16" s="16">
        <v>0</v>
      </c>
      <c r="AC16" s="16">
        <v>3110000</v>
      </c>
      <c r="AD16" s="13" t="s">
        <v>76</v>
      </c>
      <c r="AE16" s="10">
        <v>2021</v>
      </c>
      <c r="AF16" s="18">
        <v>15</v>
      </c>
      <c r="AG16" s="18">
        <v>0</v>
      </c>
      <c r="AH16" s="18">
        <v>13.684433613866066</v>
      </c>
      <c r="AI16" s="18">
        <v>0</v>
      </c>
    </row>
    <row r="17" spans="1:35" ht="33.75" x14ac:dyDescent="0.25">
      <c r="A17" s="10">
        <v>14</v>
      </c>
      <c r="B17" s="11" t="s">
        <v>88</v>
      </c>
      <c r="C17" s="12" t="s">
        <v>36</v>
      </c>
      <c r="D17" s="9">
        <v>1519</v>
      </c>
      <c r="E17" s="13" t="s">
        <v>89</v>
      </c>
      <c r="F17" s="14">
        <v>67</v>
      </c>
      <c r="G17" s="9">
        <v>857210.4600000002</v>
      </c>
      <c r="H17" s="9">
        <v>770635.46</v>
      </c>
      <c r="I17" s="9">
        <v>614938.29999999993</v>
      </c>
      <c r="J17" s="9">
        <v>32783.159999999996</v>
      </c>
      <c r="K17" s="9">
        <v>3220</v>
      </c>
      <c r="L17" s="9">
        <f t="shared" si="2"/>
        <v>27843</v>
      </c>
      <c r="M17" s="9">
        <v>15085.599999999999</v>
      </c>
      <c r="N17" s="9">
        <v>4057.4</v>
      </c>
      <c r="O17" s="9">
        <v>290</v>
      </c>
      <c r="P17" s="9">
        <v>8700</v>
      </c>
      <c r="Q17" s="9">
        <v>39799.491093490658</v>
      </c>
      <c r="R17" s="9">
        <f t="shared" si="0"/>
        <v>36185.594827790293</v>
      </c>
      <c r="S17" s="9">
        <v>3613.8962657003626</v>
      </c>
      <c r="T17" s="9">
        <f t="shared" si="1"/>
        <v>60208.666693309991</v>
      </c>
      <c r="U17" s="9">
        <v>54557.682985729989</v>
      </c>
      <c r="V17" s="9">
        <v>3123.4466859799991</v>
      </c>
      <c r="W17" s="9">
        <v>2527.5370216000015</v>
      </c>
      <c r="X17" s="9">
        <v>0</v>
      </c>
      <c r="Y17" s="9">
        <v>0</v>
      </c>
      <c r="Z17" s="15">
        <v>0.11</v>
      </c>
      <c r="AA17" s="16">
        <v>122000</v>
      </c>
      <c r="AB17" s="16">
        <v>95000</v>
      </c>
      <c r="AC17" s="16">
        <v>900000</v>
      </c>
      <c r="AD17" s="13" t="s">
        <v>76</v>
      </c>
      <c r="AE17" s="17" t="s">
        <v>90</v>
      </c>
      <c r="AF17" s="18">
        <v>0</v>
      </c>
      <c r="AG17" s="18">
        <v>0</v>
      </c>
      <c r="AH17" s="18">
        <v>0</v>
      </c>
      <c r="AI17" s="18">
        <v>0</v>
      </c>
    </row>
    <row r="18" spans="1:35" x14ac:dyDescent="0.25">
      <c r="A18" s="10">
        <v>15</v>
      </c>
      <c r="B18" s="11" t="s">
        <v>91</v>
      </c>
      <c r="C18" s="12" t="s">
        <v>36</v>
      </c>
      <c r="D18" s="9">
        <v>1256</v>
      </c>
      <c r="E18" s="13" t="s">
        <v>79</v>
      </c>
      <c r="F18" s="14">
        <v>9.3000000000000007</v>
      </c>
      <c r="G18" s="9">
        <v>93171</v>
      </c>
      <c r="H18" s="9">
        <v>81620</v>
      </c>
      <c r="I18" s="9">
        <v>70000</v>
      </c>
      <c r="J18" s="9">
        <v>0</v>
      </c>
      <c r="K18" s="9">
        <v>322</v>
      </c>
      <c r="L18" s="9">
        <f t="shared" si="2"/>
        <v>81620</v>
      </c>
      <c r="M18" s="9">
        <v>70000</v>
      </c>
      <c r="N18" s="9">
        <v>0</v>
      </c>
      <c r="O18" s="9">
        <v>322</v>
      </c>
      <c r="P18" s="9">
        <v>11620</v>
      </c>
      <c r="Q18" s="9">
        <v>4469.0405098980436</v>
      </c>
      <c r="R18" s="9">
        <f t="shared" si="0"/>
        <v>0</v>
      </c>
      <c r="S18" s="9">
        <v>4469.0405098980436</v>
      </c>
      <c r="T18" s="9">
        <f t="shared" si="1"/>
        <v>7678.0276322638083</v>
      </c>
      <c r="U18" s="9">
        <v>0</v>
      </c>
      <c r="V18" s="9">
        <v>0</v>
      </c>
      <c r="W18" s="9">
        <v>7678.0276322638083</v>
      </c>
      <c r="X18" s="9">
        <v>0</v>
      </c>
      <c r="Y18" s="9">
        <v>0</v>
      </c>
      <c r="Z18" s="15">
        <v>0.18</v>
      </c>
      <c r="AA18" s="16">
        <v>89000</v>
      </c>
      <c r="AB18" s="16">
        <v>0</v>
      </c>
      <c r="AC18" s="16">
        <v>600000</v>
      </c>
      <c r="AD18" s="13" t="s">
        <v>68</v>
      </c>
      <c r="AE18" s="10">
        <v>2023</v>
      </c>
      <c r="AF18" s="18">
        <v>0</v>
      </c>
      <c r="AG18" s="18">
        <v>0</v>
      </c>
      <c r="AH18" s="18">
        <v>0</v>
      </c>
      <c r="AI18" s="18">
        <v>0</v>
      </c>
    </row>
    <row r="19" spans="1:35" x14ac:dyDescent="0.25">
      <c r="A19" s="19"/>
      <c r="B19" s="20" t="s">
        <v>37</v>
      </c>
      <c r="C19" s="19"/>
      <c r="D19" s="21">
        <f>SUM(D4:D18)</f>
        <v>127255</v>
      </c>
      <c r="E19" s="19"/>
      <c r="F19" s="19"/>
      <c r="G19" s="21">
        <f t="shared" ref="G19:V19" si="3">SUM(G4:G18)</f>
        <v>3609110.5715620257</v>
      </c>
      <c r="H19" s="21">
        <f t="shared" si="3"/>
        <v>3366558.7805620255</v>
      </c>
      <c r="I19" s="21">
        <f t="shared" si="3"/>
        <v>2351805.2035705</v>
      </c>
      <c r="J19" s="21">
        <f t="shared" si="3"/>
        <v>295138.50649999996</v>
      </c>
      <c r="K19" s="21">
        <f t="shared" si="3"/>
        <v>21032</v>
      </c>
      <c r="L19" s="21">
        <f t="shared" si="3"/>
        <v>2061738.6605620258</v>
      </c>
      <c r="M19" s="21">
        <f t="shared" si="3"/>
        <v>1302758.8235705006</v>
      </c>
      <c r="N19" s="21">
        <f t="shared" si="3"/>
        <v>236400.7365</v>
      </c>
      <c r="O19" s="21">
        <f t="shared" si="3"/>
        <v>15798</v>
      </c>
      <c r="P19" s="21">
        <f t="shared" si="3"/>
        <v>522579.10049152543</v>
      </c>
      <c r="Q19" s="21">
        <f t="shared" si="3"/>
        <v>317337.24262807972</v>
      </c>
      <c r="R19" s="21">
        <f t="shared" si="3"/>
        <v>79593.748326620844</v>
      </c>
      <c r="S19" s="21">
        <f t="shared" si="3"/>
        <v>237743.49430145885</v>
      </c>
      <c r="T19" s="21">
        <f t="shared" si="3"/>
        <v>660446.13507221267</v>
      </c>
      <c r="U19" s="21">
        <f t="shared" si="3"/>
        <v>128375.48954351</v>
      </c>
      <c r="V19" s="21">
        <f t="shared" si="3"/>
        <v>8650.9147868299988</v>
      </c>
      <c r="W19" s="21">
        <f>SUM(W4:W18)</f>
        <v>513288.29690784262</v>
      </c>
      <c r="X19" s="21">
        <f>SUM(X4:X18)</f>
        <v>10131.43383403</v>
      </c>
      <c r="Y19" s="21">
        <f t="shared" ref="Y19" si="4">SUM(Y4:Y18)</f>
        <v>2423.8859120000002</v>
      </c>
      <c r="Z19" s="22" t="s">
        <v>38</v>
      </c>
      <c r="AA19" s="22" t="s">
        <v>38</v>
      </c>
      <c r="AB19" s="22" t="s">
        <v>38</v>
      </c>
      <c r="AC19" s="22" t="s">
        <v>38</v>
      </c>
      <c r="AD19" s="22" t="s">
        <v>38</v>
      </c>
      <c r="AE19" s="22" t="s">
        <v>38</v>
      </c>
      <c r="AF19" s="23">
        <f>SUM(AF4:AF18)</f>
        <v>53992.828000000001</v>
      </c>
      <c r="AG19" s="23">
        <f>SUM(AG4:AG18)</f>
        <v>17918.216199779839</v>
      </c>
      <c r="AH19" s="23">
        <f>SUM(AH4:AH18)</f>
        <v>33629.599668159019</v>
      </c>
      <c r="AI19" s="23">
        <f>SUM(AI4:AI18)</f>
        <v>11646.05757831857</v>
      </c>
    </row>
    <row r="20" spans="1:35" ht="33.75" x14ac:dyDescent="0.25">
      <c r="A20" s="10">
        <v>16</v>
      </c>
      <c r="B20" s="11" t="s">
        <v>92</v>
      </c>
      <c r="C20" s="12" t="s">
        <v>51</v>
      </c>
      <c r="D20" s="9">
        <v>21620</v>
      </c>
      <c r="E20" s="13" t="s">
        <v>89</v>
      </c>
      <c r="F20" s="14">
        <v>36.299999999999997</v>
      </c>
      <c r="G20" s="9">
        <v>763666.60000000009</v>
      </c>
      <c r="H20" s="9">
        <v>612471.46736842114</v>
      </c>
      <c r="I20" s="9">
        <v>467952.9</v>
      </c>
      <c r="J20" s="9">
        <v>30901.18</v>
      </c>
      <c r="K20" s="9">
        <v>3343</v>
      </c>
      <c r="L20" s="9">
        <f t="shared" ref="L20:L24" si="5">M20+N20+P20</f>
        <v>245236.63999999998</v>
      </c>
      <c r="M20" s="9">
        <v>178774</v>
      </c>
      <c r="N20" s="9">
        <v>6700.74</v>
      </c>
      <c r="O20" s="9">
        <v>1916</v>
      </c>
      <c r="P20" s="9">
        <v>59761.9</v>
      </c>
      <c r="Q20" s="9">
        <v>49017.444757624871</v>
      </c>
      <c r="R20" s="9">
        <f t="shared" ref="R20:R24" si="6">Q20-S20</f>
        <v>28914.133916731866</v>
      </c>
      <c r="S20" s="9">
        <v>20103.310840893006</v>
      </c>
      <c r="T20" s="9">
        <f t="shared" si="1"/>
        <v>77863.421689371607</v>
      </c>
      <c r="U20" s="9">
        <v>29954.748670550001</v>
      </c>
      <c r="V20" s="9">
        <v>3753.6943730599996</v>
      </c>
      <c r="W20" s="9">
        <v>35835.776346761602</v>
      </c>
      <c r="X20" s="9">
        <v>8319.2022990000005</v>
      </c>
      <c r="Y20" s="9">
        <v>0</v>
      </c>
      <c r="Z20" s="15">
        <v>0.14299999999999999</v>
      </c>
      <c r="AA20" s="16">
        <v>170000</v>
      </c>
      <c r="AB20" s="16">
        <v>155000</v>
      </c>
      <c r="AC20" s="16">
        <v>970000</v>
      </c>
      <c r="AD20" s="13" t="s">
        <v>76</v>
      </c>
      <c r="AE20" s="17" t="s">
        <v>93</v>
      </c>
      <c r="AF20" s="18">
        <v>0</v>
      </c>
      <c r="AG20" s="18">
        <v>0</v>
      </c>
      <c r="AH20" s="18">
        <v>0</v>
      </c>
      <c r="AI20" s="18">
        <v>0</v>
      </c>
    </row>
    <row r="21" spans="1:35" ht="22.5" x14ac:dyDescent="0.25">
      <c r="A21" s="10">
        <v>17</v>
      </c>
      <c r="B21" s="11" t="s">
        <v>94</v>
      </c>
      <c r="C21" s="12" t="s">
        <v>51</v>
      </c>
      <c r="D21" s="9">
        <v>4941</v>
      </c>
      <c r="E21" s="13" t="s">
        <v>79</v>
      </c>
      <c r="F21" s="14">
        <v>3</v>
      </c>
      <c r="G21" s="9">
        <v>89195.64</v>
      </c>
      <c r="H21" s="9">
        <v>73295.64</v>
      </c>
      <c r="I21" s="9">
        <v>46832.9</v>
      </c>
      <c r="J21" s="9">
        <v>6765.2</v>
      </c>
      <c r="K21" s="9">
        <v>395</v>
      </c>
      <c r="L21" s="9">
        <f t="shared" si="5"/>
        <v>39937.79</v>
      </c>
      <c r="M21" s="9">
        <v>25729.420000000002</v>
      </c>
      <c r="N21" s="9">
        <v>4548.37</v>
      </c>
      <c r="O21" s="9">
        <v>322</v>
      </c>
      <c r="P21" s="9">
        <v>9660</v>
      </c>
      <c r="Q21" s="9">
        <v>6715.6823771674599</v>
      </c>
      <c r="R21" s="9">
        <f t="shared" si="6"/>
        <v>2493.6606105111341</v>
      </c>
      <c r="S21" s="9">
        <v>4222.0217666563258</v>
      </c>
      <c r="T21" s="9">
        <f t="shared" si="1"/>
        <v>15316.218375978369</v>
      </c>
      <c r="U21" s="9">
        <v>3853.5620009999998</v>
      </c>
      <c r="V21" s="9">
        <v>1651.4950509999999</v>
      </c>
      <c r="W21" s="9">
        <v>9811.1613239783692</v>
      </c>
      <c r="X21" s="9">
        <v>0</v>
      </c>
      <c r="Y21" s="9">
        <v>0</v>
      </c>
      <c r="Z21" s="15">
        <v>0.14000000000000001</v>
      </c>
      <c r="AA21" s="16">
        <v>274000</v>
      </c>
      <c r="AB21" s="16">
        <v>233000</v>
      </c>
      <c r="AC21" s="16">
        <v>2760000</v>
      </c>
      <c r="AD21" s="13" t="s">
        <v>76</v>
      </c>
      <c r="AE21" s="10">
        <v>2021</v>
      </c>
      <c r="AF21" s="18">
        <v>0</v>
      </c>
      <c r="AG21" s="18">
        <v>0</v>
      </c>
      <c r="AH21" s="18">
        <v>0</v>
      </c>
      <c r="AI21" s="18">
        <v>0</v>
      </c>
    </row>
    <row r="22" spans="1:35" ht="22.5" x14ac:dyDescent="0.25">
      <c r="A22" s="10">
        <v>18</v>
      </c>
      <c r="B22" s="11" t="s">
        <v>95</v>
      </c>
      <c r="C22" s="12" t="s">
        <v>51</v>
      </c>
      <c r="D22" s="9">
        <v>3233</v>
      </c>
      <c r="E22" s="13" t="s">
        <v>79</v>
      </c>
      <c r="F22" s="14">
        <v>2.8</v>
      </c>
      <c r="G22" s="9">
        <v>76625.400000000038</v>
      </c>
      <c r="H22" s="9">
        <v>75127.600000000035</v>
      </c>
      <c r="I22" s="9">
        <v>56442.600000000035</v>
      </c>
      <c r="J22" s="9">
        <v>1683.6</v>
      </c>
      <c r="K22" s="9">
        <v>501</v>
      </c>
      <c r="L22" s="9">
        <f t="shared" si="5"/>
        <v>34511.500000000036</v>
      </c>
      <c r="M22" s="9">
        <v>22105.700000000037</v>
      </c>
      <c r="N22" s="9">
        <v>1185.8</v>
      </c>
      <c r="O22" s="9">
        <v>374</v>
      </c>
      <c r="P22" s="9">
        <v>11220</v>
      </c>
      <c r="Q22" s="9">
        <v>4519.5276273030877</v>
      </c>
      <c r="R22" s="9">
        <f t="shared" si="6"/>
        <v>3107.9236330784734</v>
      </c>
      <c r="S22" s="9">
        <v>1411.6039942246143</v>
      </c>
      <c r="T22" s="9">
        <f t="shared" si="1"/>
        <v>9349.3924915800053</v>
      </c>
      <c r="U22" s="9">
        <v>4062.4058227799997</v>
      </c>
      <c r="V22" s="9">
        <v>1068.5778559999999</v>
      </c>
      <c r="W22" s="9">
        <v>4218.4088128000067</v>
      </c>
      <c r="X22" s="9">
        <v>0</v>
      </c>
      <c r="Y22" s="9">
        <v>0</v>
      </c>
      <c r="Z22" s="15">
        <v>0.13600000000000001</v>
      </c>
      <c r="AA22" s="16">
        <v>168000</v>
      </c>
      <c r="AB22" s="16">
        <v>175000</v>
      </c>
      <c r="AC22" s="16">
        <v>1100000</v>
      </c>
      <c r="AD22" s="13" t="s">
        <v>76</v>
      </c>
      <c r="AE22" s="10">
        <v>2021</v>
      </c>
      <c r="AF22" s="18">
        <v>0</v>
      </c>
      <c r="AG22" s="18">
        <v>0</v>
      </c>
      <c r="AH22" s="18">
        <v>0</v>
      </c>
      <c r="AI22" s="18">
        <v>0</v>
      </c>
    </row>
    <row r="23" spans="1:35" x14ac:dyDescent="0.25">
      <c r="A23" s="10">
        <v>19</v>
      </c>
      <c r="B23" s="11" t="s">
        <v>96</v>
      </c>
      <c r="C23" s="12" t="s">
        <v>51</v>
      </c>
      <c r="D23" s="9">
        <v>2696</v>
      </c>
      <c r="E23" s="13" t="s">
        <v>79</v>
      </c>
      <c r="F23" s="14">
        <v>2.1</v>
      </c>
      <c r="G23" s="9">
        <v>38786.199999999997</v>
      </c>
      <c r="H23" s="9">
        <v>38786.199999999997</v>
      </c>
      <c r="I23" s="9">
        <v>30595.200000000001</v>
      </c>
      <c r="J23" s="9">
        <v>2471.6999999999998</v>
      </c>
      <c r="K23" s="9">
        <v>312</v>
      </c>
      <c r="L23" s="9">
        <f t="shared" si="5"/>
        <v>32924.800000000003</v>
      </c>
      <c r="M23" s="9">
        <v>25504.9</v>
      </c>
      <c r="N23" s="9">
        <v>1700.6</v>
      </c>
      <c r="O23" s="9">
        <v>312</v>
      </c>
      <c r="P23" s="9">
        <v>5719.3</v>
      </c>
      <c r="Q23" s="9">
        <v>3261.8395257875454</v>
      </c>
      <c r="R23" s="9">
        <f t="shared" si="6"/>
        <v>297.14256771715463</v>
      </c>
      <c r="S23" s="9">
        <v>2964.6969580703908</v>
      </c>
      <c r="T23" s="9">
        <f t="shared" si="1"/>
        <v>7199.0900606739197</v>
      </c>
      <c r="U23" s="9">
        <v>0</v>
      </c>
      <c r="V23" s="9">
        <v>330.99962299999999</v>
      </c>
      <c r="W23" s="9">
        <v>6108.6741626739204</v>
      </c>
      <c r="X23" s="9">
        <v>759.41627500000004</v>
      </c>
      <c r="Y23" s="9">
        <v>0</v>
      </c>
      <c r="Z23" s="15">
        <v>0.14699999999999999</v>
      </c>
      <c r="AA23" s="16">
        <v>195000</v>
      </c>
      <c r="AB23" s="16">
        <v>182000</v>
      </c>
      <c r="AC23" s="16">
        <v>1070000</v>
      </c>
      <c r="AD23" s="13" t="s">
        <v>76</v>
      </c>
      <c r="AE23" s="17" t="s">
        <v>97</v>
      </c>
      <c r="AF23" s="18">
        <v>127</v>
      </c>
      <c r="AG23" s="18">
        <v>0</v>
      </c>
      <c r="AH23" s="18">
        <v>106.61060466290324</v>
      </c>
      <c r="AI23" s="18">
        <v>0</v>
      </c>
    </row>
    <row r="24" spans="1:35" x14ac:dyDescent="0.25">
      <c r="A24" s="10">
        <v>20</v>
      </c>
      <c r="B24" s="11" t="s">
        <v>98</v>
      </c>
      <c r="C24" s="12" t="s">
        <v>51</v>
      </c>
      <c r="D24" s="9">
        <v>5359</v>
      </c>
      <c r="E24" s="13" t="s">
        <v>79</v>
      </c>
      <c r="F24" s="14">
        <v>6.95</v>
      </c>
      <c r="G24" s="9">
        <v>110109.28</v>
      </c>
      <c r="H24" s="9">
        <v>104954.46999999999</v>
      </c>
      <c r="I24" s="9">
        <v>90711.91</v>
      </c>
      <c r="J24" s="9">
        <v>4286.58</v>
      </c>
      <c r="K24" s="9">
        <v>1005</v>
      </c>
      <c r="L24" s="9">
        <f t="shared" si="5"/>
        <v>67758.19</v>
      </c>
      <c r="M24" s="9">
        <v>58692.41</v>
      </c>
      <c r="N24" s="9">
        <v>1025.7799999999997</v>
      </c>
      <c r="O24" s="9">
        <v>972</v>
      </c>
      <c r="P24" s="9">
        <v>8040</v>
      </c>
      <c r="Q24" s="9">
        <v>8939.4979936616746</v>
      </c>
      <c r="R24" s="9">
        <f t="shared" si="6"/>
        <v>2382.3624730280007</v>
      </c>
      <c r="S24" s="9">
        <v>6557.1355206336739</v>
      </c>
      <c r="T24" s="9">
        <f t="shared" si="1"/>
        <v>18383.251950036392</v>
      </c>
      <c r="U24" s="9">
        <v>0</v>
      </c>
      <c r="V24" s="9">
        <v>1184.696823</v>
      </c>
      <c r="W24" s="9">
        <v>12836.719875876392</v>
      </c>
      <c r="X24" s="9">
        <v>4361.8352511599996</v>
      </c>
      <c r="Y24" s="9">
        <v>3373.5222765799999</v>
      </c>
      <c r="Z24" s="15">
        <v>0.14499999999999999</v>
      </c>
      <c r="AA24" s="16">
        <v>180000</v>
      </c>
      <c r="AB24" s="16">
        <v>148000</v>
      </c>
      <c r="AC24" s="16">
        <v>1160000</v>
      </c>
      <c r="AD24" s="13" t="s">
        <v>76</v>
      </c>
      <c r="AE24" s="10">
        <v>2022</v>
      </c>
      <c r="AF24" s="18">
        <v>0</v>
      </c>
      <c r="AG24" s="18">
        <v>0</v>
      </c>
      <c r="AH24" s="18">
        <v>0</v>
      </c>
      <c r="AI24" s="18">
        <v>0</v>
      </c>
    </row>
    <row r="25" spans="1:35" x14ac:dyDescent="0.25">
      <c r="A25" s="19"/>
      <c r="B25" s="20" t="s">
        <v>39</v>
      </c>
      <c r="C25" s="19"/>
      <c r="D25" s="21">
        <f>SUM(D20:D24)</f>
        <v>37849</v>
      </c>
      <c r="E25" s="19"/>
      <c r="F25" s="19"/>
      <c r="G25" s="21">
        <f t="shared" ref="G25:V25" si="7">SUM(G20:G24)</f>
        <v>1078383.1200000001</v>
      </c>
      <c r="H25" s="21">
        <f t="shared" si="7"/>
        <v>904635.37736842106</v>
      </c>
      <c r="I25" s="21">
        <f t="shared" si="7"/>
        <v>692535.51000000013</v>
      </c>
      <c r="J25" s="21">
        <f t="shared" si="7"/>
        <v>46108.259999999995</v>
      </c>
      <c r="K25" s="21">
        <f t="shared" si="7"/>
        <v>5556</v>
      </c>
      <c r="L25" s="21">
        <f t="shared" si="7"/>
        <v>420368.92000000004</v>
      </c>
      <c r="M25" s="21">
        <f t="shared" si="7"/>
        <v>310806.43000000005</v>
      </c>
      <c r="N25" s="21">
        <f t="shared" si="7"/>
        <v>15161.29</v>
      </c>
      <c r="O25" s="21">
        <f t="shared" si="7"/>
        <v>3896</v>
      </c>
      <c r="P25" s="21">
        <f t="shared" si="7"/>
        <v>94401.2</v>
      </c>
      <c r="Q25" s="21">
        <f t="shared" si="7"/>
        <v>72453.992281544648</v>
      </c>
      <c r="R25" s="21">
        <f t="shared" si="7"/>
        <v>37195.223201066627</v>
      </c>
      <c r="S25" s="21">
        <f t="shared" si="7"/>
        <v>35258.769080478014</v>
      </c>
      <c r="T25" s="21">
        <f t="shared" si="7"/>
        <v>128111.37456764028</v>
      </c>
      <c r="U25" s="21">
        <f t="shared" si="7"/>
        <v>37870.716494330001</v>
      </c>
      <c r="V25" s="21">
        <f t="shared" si="7"/>
        <v>7989.4637260599993</v>
      </c>
      <c r="W25" s="21">
        <f>SUM(W20:W24)</f>
        <v>68810.740522090287</v>
      </c>
      <c r="X25" s="21">
        <f>SUM(X20:X24)</f>
        <v>13440.453825159999</v>
      </c>
      <c r="Y25" s="21">
        <f t="shared" ref="Y25" si="8">SUM(Y20:Y24)</f>
        <v>3373.5222765799999</v>
      </c>
      <c r="Z25" s="22" t="s">
        <v>38</v>
      </c>
      <c r="AA25" s="22" t="s">
        <v>38</v>
      </c>
      <c r="AB25" s="22" t="s">
        <v>38</v>
      </c>
      <c r="AC25" s="22" t="s">
        <v>38</v>
      </c>
      <c r="AD25" s="22" t="s">
        <v>38</v>
      </c>
      <c r="AE25" s="22" t="s">
        <v>38</v>
      </c>
      <c r="AF25" s="24">
        <f>SUM(AF20:AF24)</f>
        <v>127</v>
      </c>
      <c r="AG25" s="24">
        <f>SUM(AG20:AG24)</f>
        <v>0</v>
      </c>
      <c r="AH25" s="24">
        <f>SUM(AH20:AH24)</f>
        <v>106.61060466290324</v>
      </c>
      <c r="AI25" s="24">
        <f>SUM(AI20:AI24)</f>
        <v>0</v>
      </c>
    </row>
    <row r="26" spans="1:35" x14ac:dyDescent="0.25">
      <c r="A26" s="5"/>
      <c r="B26" s="6" t="s">
        <v>40</v>
      </c>
      <c r="C26" s="7"/>
      <c r="D26" s="8"/>
      <c r="E26" s="7"/>
      <c r="F26" s="7"/>
      <c r="G26" s="7"/>
      <c r="H26" s="3"/>
      <c r="I26" s="3"/>
      <c r="J26" s="3"/>
      <c r="K26" s="3"/>
      <c r="L26" s="3"/>
      <c r="M26" s="3"/>
      <c r="N26" s="3"/>
      <c r="O26" s="3"/>
      <c r="P26" s="3"/>
      <c r="Q26" s="8"/>
      <c r="R26" s="8"/>
      <c r="S26" s="8"/>
      <c r="T26" s="8"/>
      <c r="U26" s="8"/>
      <c r="V26" s="8"/>
      <c r="W26" s="8"/>
      <c r="X26" s="8"/>
      <c r="Y26" s="8"/>
      <c r="Z26" s="8"/>
      <c r="AA26" s="3"/>
      <c r="AB26" s="3"/>
      <c r="AC26" s="3"/>
      <c r="AD26" s="8"/>
      <c r="AE26" s="8"/>
      <c r="AF26" s="4"/>
      <c r="AG26" s="4"/>
      <c r="AH26" s="4"/>
      <c r="AI26" s="4"/>
    </row>
    <row r="27" spans="1:35" x14ac:dyDescent="0.25">
      <c r="A27" s="10">
        <v>21</v>
      </c>
      <c r="B27" s="11" t="s">
        <v>99</v>
      </c>
      <c r="C27" s="12" t="s">
        <v>35</v>
      </c>
      <c r="D27" s="9">
        <v>1725</v>
      </c>
      <c r="E27" s="13" t="s">
        <v>67</v>
      </c>
      <c r="F27" s="14">
        <v>14.9</v>
      </c>
      <c r="G27" s="9">
        <v>365967.55</v>
      </c>
      <c r="H27" s="9">
        <v>320841.80000000005</v>
      </c>
      <c r="I27" s="9">
        <v>203320.70000000004</v>
      </c>
      <c r="J27" s="9">
        <v>25153.599999999999</v>
      </c>
      <c r="K27" s="9">
        <v>2357</v>
      </c>
      <c r="L27" s="9">
        <f t="shared" ref="L27:L48" si="9">M27+N27+P27</f>
        <v>12316.5</v>
      </c>
      <c r="M27" s="9">
        <v>0</v>
      </c>
      <c r="N27" s="9">
        <v>6736.5</v>
      </c>
      <c r="O27" s="9">
        <v>186</v>
      </c>
      <c r="P27" s="9">
        <v>5580</v>
      </c>
      <c r="Q27" s="9">
        <v>18386.692387283761</v>
      </c>
      <c r="R27" s="9">
        <f t="shared" ref="R27:R48" si="10">Q27-S27</f>
        <v>17541.640625675747</v>
      </c>
      <c r="S27" s="9">
        <v>845.05176160801409</v>
      </c>
      <c r="T27" s="9">
        <f t="shared" ref="T27:T48" si="11">V27+W27+U27+X27</f>
        <v>29202.864253690004</v>
      </c>
      <c r="U27" s="9">
        <v>26291.925536650004</v>
      </c>
      <c r="V27" s="9">
        <v>1833.7845170400001</v>
      </c>
      <c r="W27" s="9">
        <v>1077.1541999999999</v>
      </c>
      <c r="X27" s="9">
        <v>0</v>
      </c>
      <c r="Y27" s="9">
        <v>0</v>
      </c>
      <c r="Z27" s="15">
        <v>9.5000000000000001E-2</v>
      </c>
      <c r="AA27" s="16">
        <v>0</v>
      </c>
      <c r="AB27" s="16">
        <v>120000</v>
      </c>
      <c r="AC27" s="16">
        <v>1350000</v>
      </c>
      <c r="AD27" s="13" t="s">
        <v>23</v>
      </c>
      <c r="AE27" s="10">
        <v>2018</v>
      </c>
      <c r="AF27" s="18">
        <v>0</v>
      </c>
      <c r="AG27" s="18">
        <v>0</v>
      </c>
      <c r="AH27" s="18">
        <v>0</v>
      </c>
      <c r="AI27" s="18">
        <v>0</v>
      </c>
    </row>
    <row r="28" spans="1:35" ht="22.5" x14ac:dyDescent="0.25">
      <c r="A28" s="10">
        <v>22</v>
      </c>
      <c r="B28" s="11" t="s">
        <v>100</v>
      </c>
      <c r="C28" s="12" t="s">
        <v>35</v>
      </c>
      <c r="D28" s="9">
        <v>1227</v>
      </c>
      <c r="E28" s="13" t="s">
        <v>67</v>
      </c>
      <c r="F28" s="14">
        <v>0.2</v>
      </c>
      <c r="G28" s="9">
        <v>4224.3999999999996</v>
      </c>
      <c r="H28" s="9">
        <v>4224.3999999999996</v>
      </c>
      <c r="I28" s="9">
        <v>3357.3</v>
      </c>
      <c r="J28" s="9">
        <v>192.1</v>
      </c>
      <c r="K28" s="9">
        <v>45</v>
      </c>
      <c r="L28" s="9">
        <f t="shared" si="9"/>
        <v>1582</v>
      </c>
      <c r="M28" s="9">
        <v>952</v>
      </c>
      <c r="N28" s="9">
        <v>0</v>
      </c>
      <c r="O28" s="9">
        <v>21</v>
      </c>
      <c r="P28" s="9">
        <v>630</v>
      </c>
      <c r="Q28" s="9">
        <v>0</v>
      </c>
      <c r="R28" s="9">
        <f t="shared" si="10"/>
        <v>0</v>
      </c>
      <c r="S28" s="9">
        <v>0</v>
      </c>
      <c r="T28" s="9">
        <f t="shared" si="11"/>
        <v>4100.8987976200006</v>
      </c>
      <c r="U28" s="9">
        <v>2759.4005976200001</v>
      </c>
      <c r="V28" s="9">
        <v>0</v>
      </c>
      <c r="W28" s="9">
        <v>1341.4982</v>
      </c>
      <c r="X28" s="9">
        <v>0</v>
      </c>
      <c r="Y28" s="9">
        <v>0</v>
      </c>
      <c r="Z28" s="15">
        <v>0.12</v>
      </c>
      <c r="AA28" s="16">
        <v>1253000</v>
      </c>
      <c r="AB28" s="16">
        <v>0</v>
      </c>
      <c r="AC28" s="16">
        <v>7050000</v>
      </c>
      <c r="AD28" s="13" t="s">
        <v>23</v>
      </c>
      <c r="AE28" s="10">
        <v>2019</v>
      </c>
      <c r="AF28" s="18">
        <v>0</v>
      </c>
      <c r="AG28" s="18">
        <v>0</v>
      </c>
      <c r="AH28" s="18">
        <v>0</v>
      </c>
      <c r="AI28" s="18">
        <v>0</v>
      </c>
    </row>
    <row r="29" spans="1:35" ht="22.5" x14ac:dyDescent="0.25">
      <c r="A29" s="10">
        <v>23</v>
      </c>
      <c r="B29" s="11" t="s">
        <v>101</v>
      </c>
      <c r="C29" s="12" t="s">
        <v>35</v>
      </c>
      <c r="D29" s="9">
        <v>245</v>
      </c>
      <c r="E29" s="13" t="s">
        <v>67</v>
      </c>
      <c r="F29" s="14">
        <v>0.4</v>
      </c>
      <c r="G29" s="9">
        <v>8470.9000000000015</v>
      </c>
      <c r="H29" s="9">
        <v>8470.9000000000015</v>
      </c>
      <c r="I29" s="9">
        <v>6130.1</v>
      </c>
      <c r="J29" s="9">
        <v>692.80000000000007</v>
      </c>
      <c r="K29" s="9">
        <v>92</v>
      </c>
      <c r="L29" s="9">
        <f t="shared" si="9"/>
        <v>1489.4</v>
      </c>
      <c r="M29" s="9">
        <v>200.6</v>
      </c>
      <c r="N29" s="9">
        <v>298.8</v>
      </c>
      <c r="O29" s="9">
        <v>33</v>
      </c>
      <c r="P29" s="9">
        <v>990</v>
      </c>
      <c r="Q29" s="9">
        <v>0</v>
      </c>
      <c r="R29" s="9">
        <f t="shared" si="10"/>
        <v>0</v>
      </c>
      <c r="S29" s="9">
        <v>0</v>
      </c>
      <c r="T29" s="9">
        <f t="shared" si="11"/>
        <v>1995.69371516</v>
      </c>
      <c r="U29" s="9">
        <v>1732.7640035500001</v>
      </c>
      <c r="V29" s="9">
        <v>94.93811161000005</v>
      </c>
      <c r="W29" s="9">
        <v>167.99159999999998</v>
      </c>
      <c r="X29" s="9">
        <v>0</v>
      </c>
      <c r="Y29" s="9">
        <v>0</v>
      </c>
      <c r="Z29" s="15">
        <v>0.106</v>
      </c>
      <c r="AA29" s="16">
        <v>276000</v>
      </c>
      <c r="AB29" s="16">
        <v>145000</v>
      </c>
      <c r="AC29" s="16">
        <v>2100000</v>
      </c>
      <c r="AD29" s="13" t="s">
        <v>23</v>
      </c>
      <c r="AE29" s="10">
        <v>2020</v>
      </c>
      <c r="AF29" s="18">
        <v>0</v>
      </c>
      <c r="AG29" s="18">
        <v>0</v>
      </c>
      <c r="AH29" s="18">
        <v>0</v>
      </c>
      <c r="AI29" s="18">
        <v>0</v>
      </c>
    </row>
    <row r="30" spans="1:35" ht="22.5" x14ac:dyDescent="0.25">
      <c r="A30" s="10">
        <v>24</v>
      </c>
      <c r="B30" s="11" t="s">
        <v>102</v>
      </c>
      <c r="C30" s="12" t="s">
        <v>35</v>
      </c>
      <c r="D30" s="9">
        <v>98</v>
      </c>
      <c r="E30" s="13" t="s">
        <v>67</v>
      </c>
      <c r="F30" s="14">
        <v>0.5</v>
      </c>
      <c r="G30" s="9">
        <v>11167</v>
      </c>
      <c r="H30" s="9">
        <v>11167</v>
      </c>
      <c r="I30" s="9">
        <v>8483.5</v>
      </c>
      <c r="J30" s="9">
        <v>538.5</v>
      </c>
      <c r="K30" s="9">
        <v>143</v>
      </c>
      <c r="L30" s="9">
        <f t="shared" si="9"/>
        <v>2580</v>
      </c>
      <c r="M30" s="9">
        <v>0</v>
      </c>
      <c r="N30" s="9">
        <v>0</v>
      </c>
      <c r="O30" s="9">
        <v>86</v>
      </c>
      <c r="P30" s="9">
        <v>2580</v>
      </c>
      <c r="Q30" s="9">
        <v>0</v>
      </c>
      <c r="R30" s="9">
        <f t="shared" si="10"/>
        <v>0</v>
      </c>
      <c r="S30" s="9">
        <v>0</v>
      </c>
      <c r="T30" s="9">
        <f t="shared" si="11"/>
        <v>1719.8670749299999</v>
      </c>
      <c r="U30" s="9">
        <v>1613.8320979299999</v>
      </c>
      <c r="V30" s="9">
        <v>11.434977</v>
      </c>
      <c r="W30" s="9">
        <v>94.59999999999998</v>
      </c>
      <c r="X30" s="9">
        <v>0</v>
      </c>
      <c r="Y30" s="9">
        <v>0</v>
      </c>
      <c r="Z30" s="15">
        <v>0.11600000000000001</v>
      </c>
      <c r="AA30" s="16">
        <v>0</v>
      </c>
      <c r="AB30" s="16">
        <v>0</v>
      </c>
      <c r="AC30" s="16">
        <v>1100000</v>
      </c>
      <c r="AD30" s="13" t="s">
        <v>23</v>
      </c>
      <c r="AE30" s="10">
        <v>2019</v>
      </c>
      <c r="AF30" s="18">
        <v>0</v>
      </c>
      <c r="AG30" s="18">
        <v>0</v>
      </c>
      <c r="AH30" s="18">
        <v>0</v>
      </c>
      <c r="AI30" s="18">
        <v>0</v>
      </c>
    </row>
    <row r="31" spans="1:35" ht="22.5" x14ac:dyDescent="0.25">
      <c r="A31" s="10">
        <v>25</v>
      </c>
      <c r="B31" s="11" t="s">
        <v>103</v>
      </c>
      <c r="C31" s="12" t="s">
        <v>35</v>
      </c>
      <c r="D31" s="9">
        <v>86</v>
      </c>
      <c r="E31" s="13" t="s">
        <v>67</v>
      </c>
      <c r="F31" s="14">
        <v>0.4</v>
      </c>
      <c r="G31" s="9">
        <v>9435</v>
      </c>
      <c r="H31" s="9">
        <v>9435</v>
      </c>
      <c r="I31" s="9">
        <v>7033.5</v>
      </c>
      <c r="J31" s="9">
        <v>501.9</v>
      </c>
      <c r="K31" s="9">
        <v>107</v>
      </c>
      <c r="L31" s="9">
        <f t="shared" si="9"/>
        <v>1680</v>
      </c>
      <c r="M31" s="9">
        <v>0</v>
      </c>
      <c r="N31" s="9">
        <v>0</v>
      </c>
      <c r="O31" s="9">
        <v>56</v>
      </c>
      <c r="P31" s="9">
        <v>1680</v>
      </c>
      <c r="Q31" s="9">
        <v>0</v>
      </c>
      <c r="R31" s="9">
        <f t="shared" si="10"/>
        <v>0</v>
      </c>
      <c r="S31" s="9">
        <v>0</v>
      </c>
      <c r="T31" s="9">
        <f t="shared" si="11"/>
        <v>1417.0878296899998</v>
      </c>
      <c r="U31" s="9">
        <v>1323.5376876899998</v>
      </c>
      <c r="V31" s="9">
        <v>6.7501420000000003</v>
      </c>
      <c r="W31" s="9">
        <v>86.800000000000011</v>
      </c>
      <c r="X31" s="9">
        <v>0</v>
      </c>
      <c r="Y31" s="9">
        <v>0</v>
      </c>
      <c r="Z31" s="15">
        <v>0.11700000000000001</v>
      </c>
      <c r="AA31" s="16">
        <v>0</v>
      </c>
      <c r="AB31" s="16">
        <v>0</v>
      </c>
      <c r="AC31" s="16">
        <v>1550000</v>
      </c>
      <c r="AD31" s="13" t="s">
        <v>23</v>
      </c>
      <c r="AE31" s="10">
        <v>2019</v>
      </c>
      <c r="AF31" s="18">
        <v>0</v>
      </c>
      <c r="AG31" s="18">
        <v>0</v>
      </c>
      <c r="AH31" s="18">
        <v>0</v>
      </c>
      <c r="AI31" s="18">
        <v>0</v>
      </c>
    </row>
    <row r="32" spans="1:35" ht="22.5" x14ac:dyDescent="0.25">
      <c r="A32" s="10">
        <v>26</v>
      </c>
      <c r="B32" s="11" t="s">
        <v>104</v>
      </c>
      <c r="C32" s="12" t="s">
        <v>35</v>
      </c>
      <c r="D32" s="9">
        <v>28</v>
      </c>
      <c r="E32" s="13" t="s">
        <v>67</v>
      </c>
      <c r="F32" s="14">
        <v>0.4</v>
      </c>
      <c r="G32" s="9">
        <v>7934.2</v>
      </c>
      <c r="H32" s="9">
        <v>7934.2</v>
      </c>
      <c r="I32" s="9">
        <v>6363.7</v>
      </c>
      <c r="J32" s="9">
        <v>505.5</v>
      </c>
      <c r="K32" s="9">
        <v>71</v>
      </c>
      <c r="L32" s="9">
        <f t="shared" si="9"/>
        <v>630</v>
      </c>
      <c r="M32" s="9">
        <v>0</v>
      </c>
      <c r="N32" s="9">
        <v>0</v>
      </c>
      <c r="O32" s="9">
        <v>21</v>
      </c>
      <c r="P32" s="9">
        <v>630</v>
      </c>
      <c r="Q32" s="9">
        <v>0</v>
      </c>
      <c r="R32" s="9">
        <f t="shared" si="10"/>
        <v>0</v>
      </c>
      <c r="S32" s="9">
        <v>0</v>
      </c>
      <c r="T32" s="9">
        <f t="shared" si="11"/>
        <v>1187.4396275699999</v>
      </c>
      <c r="U32" s="9">
        <v>1157.2968085699999</v>
      </c>
      <c r="V32" s="9">
        <v>3.8928189999999998</v>
      </c>
      <c r="W32" s="9">
        <v>26.250000000000004</v>
      </c>
      <c r="X32" s="9">
        <v>0</v>
      </c>
      <c r="Y32" s="9">
        <v>0</v>
      </c>
      <c r="Z32" s="15">
        <v>0.115</v>
      </c>
      <c r="AA32" s="16">
        <v>0</v>
      </c>
      <c r="AB32" s="16">
        <v>0</v>
      </c>
      <c r="AC32" s="16">
        <v>1250000</v>
      </c>
      <c r="AD32" s="13" t="s">
        <v>23</v>
      </c>
      <c r="AE32" s="10">
        <v>2019</v>
      </c>
      <c r="AF32" s="18">
        <v>0</v>
      </c>
      <c r="AG32" s="18">
        <v>0</v>
      </c>
      <c r="AH32" s="18">
        <v>0</v>
      </c>
      <c r="AI32" s="18">
        <v>0</v>
      </c>
    </row>
    <row r="33" spans="1:35" ht="22.5" x14ac:dyDescent="0.25">
      <c r="A33" s="10">
        <v>27</v>
      </c>
      <c r="B33" s="11" t="s">
        <v>105</v>
      </c>
      <c r="C33" s="12" t="s">
        <v>35</v>
      </c>
      <c r="D33" s="9">
        <v>61</v>
      </c>
      <c r="E33" s="13" t="s">
        <v>67</v>
      </c>
      <c r="F33" s="14">
        <v>0.3</v>
      </c>
      <c r="G33" s="9">
        <v>6722.2</v>
      </c>
      <c r="H33" s="9">
        <v>6722.2</v>
      </c>
      <c r="I33" s="9">
        <v>4754.3999999999996</v>
      </c>
      <c r="J33" s="9">
        <v>752.8</v>
      </c>
      <c r="K33" s="9">
        <v>81</v>
      </c>
      <c r="L33" s="9">
        <f t="shared" si="9"/>
        <v>1050</v>
      </c>
      <c r="M33" s="9">
        <v>0</v>
      </c>
      <c r="N33" s="9">
        <v>0</v>
      </c>
      <c r="O33" s="9">
        <v>35</v>
      </c>
      <c r="P33" s="9">
        <v>1050</v>
      </c>
      <c r="Q33" s="9">
        <v>0</v>
      </c>
      <c r="R33" s="9">
        <f t="shared" si="10"/>
        <v>0</v>
      </c>
      <c r="S33" s="9">
        <v>0</v>
      </c>
      <c r="T33" s="9">
        <f t="shared" si="11"/>
        <v>1568.8540212000003</v>
      </c>
      <c r="U33" s="9">
        <v>1502.2240212000002</v>
      </c>
      <c r="V33" s="9">
        <v>3.63</v>
      </c>
      <c r="W33" s="9">
        <v>62.999999999999993</v>
      </c>
      <c r="X33" s="9">
        <v>0</v>
      </c>
      <c r="Y33" s="9">
        <v>0</v>
      </c>
      <c r="Z33" s="15">
        <v>0.11799999999999999</v>
      </c>
      <c r="AA33" s="16">
        <v>0</v>
      </c>
      <c r="AB33" s="16">
        <v>0</v>
      </c>
      <c r="AC33" s="16">
        <v>1800000</v>
      </c>
      <c r="AD33" s="13" t="s">
        <v>23</v>
      </c>
      <c r="AE33" s="10">
        <v>2019</v>
      </c>
      <c r="AF33" s="18">
        <v>0</v>
      </c>
      <c r="AG33" s="18">
        <v>0</v>
      </c>
      <c r="AH33" s="18">
        <v>0</v>
      </c>
      <c r="AI33" s="18">
        <v>0</v>
      </c>
    </row>
    <row r="34" spans="1:35" ht="33.75" x14ac:dyDescent="0.25">
      <c r="A34" s="10">
        <v>28</v>
      </c>
      <c r="B34" s="11" t="s">
        <v>106</v>
      </c>
      <c r="C34" s="12" t="s">
        <v>35</v>
      </c>
      <c r="D34" s="9">
        <v>136</v>
      </c>
      <c r="E34" s="13" t="s">
        <v>67</v>
      </c>
      <c r="F34" s="14">
        <v>0.3</v>
      </c>
      <c r="G34" s="9">
        <v>6422.1</v>
      </c>
      <c r="H34" s="9">
        <v>6422.1</v>
      </c>
      <c r="I34" s="9">
        <v>5056.3</v>
      </c>
      <c r="J34" s="9">
        <v>285.8</v>
      </c>
      <c r="K34" s="9">
        <v>72</v>
      </c>
      <c r="L34" s="9">
        <f t="shared" si="9"/>
        <v>1255</v>
      </c>
      <c r="M34" s="9">
        <v>0</v>
      </c>
      <c r="N34" s="9">
        <v>175</v>
      </c>
      <c r="O34" s="9">
        <v>36</v>
      </c>
      <c r="P34" s="9">
        <v>1080</v>
      </c>
      <c r="Q34" s="9">
        <v>0</v>
      </c>
      <c r="R34" s="9">
        <f t="shared" si="10"/>
        <v>0</v>
      </c>
      <c r="S34" s="9">
        <v>0</v>
      </c>
      <c r="T34" s="9">
        <f t="shared" si="11"/>
        <v>1487.2266317400004</v>
      </c>
      <c r="U34" s="9">
        <v>1340.3868187400003</v>
      </c>
      <c r="V34" s="9">
        <v>23.889813</v>
      </c>
      <c r="W34" s="9">
        <v>122.94999999999999</v>
      </c>
      <c r="X34" s="9">
        <v>0</v>
      </c>
      <c r="Y34" s="9">
        <v>0</v>
      </c>
      <c r="Z34" s="15">
        <v>0.113</v>
      </c>
      <c r="AA34" s="16">
        <v>0</v>
      </c>
      <c r="AB34" s="16">
        <v>250000</v>
      </c>
      <c r="AC34" s="16">
        <v>2200000</v>
      </c>
      <c r="AD34" s="13" t="s">
        <v>23</v>
      </c>
      <c r="AE34" s="10">
        <v>2019</v>
      </c>
      <c r="AF34" s="18">
        <v>0</v>
      </c>
      <c r="AG34" s="18">
        <v>0</v>
      </c>
      <c r="AH34" s="18">
        <v>0</v>
      </c>
      <c r="AI34" s="18">
        <v>0</v>
      </c>
    </row>
    <row r="35" spans="1:35" ht="22.5" x14ac:dyDescent="0.25">
      <c r="A35" s="10">
        <v>29</v>
      </c>
      <c r="B35" s="11" t="s">
        <v>107</v>
      </c>
      <c r="C35" s="12" t="s">
        <v>35</v>
      </c>
      <c r="D35" s="9">
        <v>102</v>
      </c>
      <c r="E35" s="13" t="s">
        <v>67</v>
      </c>
      <c r="F35" s="14">
        <v>0.4</v>
      </c>
      <c r="G35" s="9">
        <v>6426.2</v>
      </c>
      <c r="H35" s="9">
        <v>6426.2</v>
      </c>
      <c r="I35" s="9">
        <v>5270.3</v>
      </c>
      <c r="J35" s="9">
        <v>420.9</v>
      </c>
      <c r="K35" s="9">
        <v>49</v>
      </c>
      <c r="L35" s="9">
        <f t="shared" si="9"/>
        <v>866.7</v>
      </c>
      <c r="M35" s="9">
        <v>86.7</v>
      </c>
      <c r="N35" s="9">
        <v>0</v>
      </c>
      <c r="O35" s="9">
        <v>26</v>
      </c>
      <c r="P35" s="9">
        <v>780</v>
      </c>
      <c r="Q35" s="9">
        <v>0</v>
      </c>
      <c r="R35" s="9">
        <f t="shared" si="10"/>
        <v>0</v>
      </c>
      <c r="S35" s="9">
        <v>0</v>
      </c>
      <c r="T35" s="9">
        <f t="shared" si="11"/>
        <v>1079.6765373799999</v>
      </c>
      <c r="U35" s="9">
        <v>970.83645037999997</v>
      </c>
      <c r="V35" s="9">
        <v>59.520687000000002</v>
      </c>
      <c r="W35" s="9">
        <v>49.319400000000009</v>
      </c>
      <c r="X35" s="9">
        <v>0</v>
      </c>
      <c r="Y35" s="9">
        <v>0</v>
      </c>
      <c r="Z35" s="15">
        <v>9.8000000000000004E-2</v>
      </c>
      <c r="AA35" s="16">
        <v>182000</v>
      </c>
      <c r="AB35" s="16">
        <v>0</v>
      </c>
      <c r="AC35" s="16">
        <v>1290000</v>
      </c>
      <c r="AD35" s="13" t="s">
        <v>23</v>
      </c>
      <c r="AE35" s="10">
        <v>2019</v>
      </c>
      <c r="AF35" s="18">
        <v>0</v>
      </c>
      <c r="AG35" s="18">
        <v>0</v>
      </c>
      <c r="AH35" s="18">
        <v>0</v>
      </c>
      <c r="AI35" s="18">
        <v>0</v>
      </c>
    </row>
    <row r="36" spans="1:35" ht="22.5" x14ac:dyDescent="0.25">
      <c r="A36" s="10">
        <v>30</v>
      </c>
      <c r="B36" s="11" t="s">
        <v>108</v>
      </c>
      <c r="C36" s="12" t="s">
        <v>35</v>
      </c>
      <c r="D36" s="9">
        <v>52</v>
      </c>
      <c r="E36" s="13" t="s">
        <v>67</v>
      </c>
      <c r="F36" s="14">
        <v>0.4</v>
      </c>
      <c r="G36" s="9">
        <v>6635.2000000000007</v>
      </c>
      <c r="H36" s="9">
        <v>6635.2000000000007</v>
      </c>
      <c r="I36" s="9">
        <v>5418.6</v>
      </c>
      <c r="J36" s="9">
        <v>541.6</v>
      </c>
      <c r="K36" s="9">
        <v>45</v>
      </c>
      <c r="L36" s="9">
        <f t="shared" si="9"/>
        <v>501.1</v>
      </c>
      <c r="M36" s="9">
        <v>0</v>
      </c>
      <c r="N36" s="9">
        <v>351.1</v>
      </c>
      <c r="O36" s="9">
        <v>5</v>
      </c>
      <c r="P36" s="9">
        <v>150</v>
      </c>
      <c r="Q36" s="9">
        <v>0</v>
      </c>
      <c r="R36" s="9">
        <f t="shared" si="10"/>
        <v>0</v>
      </c>
      <c r="S36" s="9">
        <v>0</v>
      </c>
      <c r="T36" s="9">
        <f t="shared" si="11"/>
        <v>1020.48456635</v>
      </c>
      <c r="U36" s="9">
        <v>963.99348735000001</v>
      </c>
      <c r="V36" s="9">
        <v>1.2925789999999999</v>
      </c>
      <c r="W36" s="9">
        <v>55.198499999999996</v>
      </c>
      <c r="X36" s="9">
        <v>0</v>
      </c>
      <c r="Y36" s="9">
        <v>0</v>
      </c>
      <c r="Z36" s="15">
        <v>0.11899999999999999</v>
      </c>
      <c r="AA36" s="16">
        <v>0</v>
      </c>
      <c r="AB36" s="16">
        <v>135000</v>
      </c>
      <c r="AC36" s="16">
        <v>1560000</v>
      </c>
      <c r="AD36" s="13" t="s">
        <v>23</v>
      </c>
      <c r="AE36" s="10">
        <v>2019</v>
      </c>
      <c r="AF36" s="18">
        <v>0</v>
      </c>
      <c r="AG36" s="18">
        <v>0</v>
      </c>
      <c r="AH36" s="18">
        <v>0</v>
      </c>
      <c r="AI36" s="18">
        <v>0</v>
      </c>
    </row>
    <row r="37" spans="1:35" ht="22.5" x14ac:dyDescent="0.25">
      <c r="A37" s="10">
        <v>31</v>
      </c>
      <c r="B37" s="11" t="s">
        <v>109</v>
      </c>
      <c r="C37" s="12" t="s">
        <v>35</v>
      </c>
      <c r="D37" s="9">
        <v>61</v>
      </c>
      <c r="E37" s="13" t="s">
        <v>67</v>
      </c>
      <c r="F37" s="14">
        <v>0.2</v>
      </c>
      <c r="G37" s="9">
        <v>5948.8</v>
      </c>
      <c r="H37" s="9">
        <v>5948.8</v>
      </c>
      <c r="I37" s="9">
        <v>4584.1000000000004</v>
      </c>
      <c r="J37" s="9">
        <v>434.7</v>
      </c>
      <c r="K37" s="9">
        <v>62</v>
      </c>
      <c r="L37" s="9">
        <f t="shared" si="9"/>
        <v>300</v>
      </c>
      <c r="M37" s="9">
        <v>0</v>
      </c>
      <c r="N37" s="9">
        <v>0</v>
      </c>
      <c r="O37" s="9">
        <v>10</v>
      </c>
      <c r="P37" s="9">
        <v>300</v>
      </c>
      <c r="Q37" s="9">
        <v>0</v>
      </c>
      <c r="R37" s="9">
        <f t="shared" si="10"/>
        <v>0</v>
      </c>
      <c r="S37" s="9">
        <v>0</v>
      </c>
      <c r="T37" s="9">
        <f t="shared" si="11"/>
        <v>2480.8141835599995</v>
      </c>
      <c r="U37" s="9">
        <v>2415.8808635599994</v>
      </c>
      <c r="V37" s="9">
        <v>22.833320000000001</v>
      </c>
      <c r="W37" s="9">
        <v>42.100000000000009</v>
      </c>
      <c r="X37" s="9">
        <v>0</v>
      </c>
      <c r="Y37" s="9">
        <v>0</v>
      </c>
      <c r="Z37" s="15">
        <v>0.106</v>
      </c>
      <c r="AA37" s="16">
        <v>0</v>
      </c>
      <c r="AB37" s="16">
        <v>0</v>
      </c>
      <c r="AC37" s="16">
        <v>4210000</v>
      </c>
      <c r="AD37" s="13" t="s">
        <v>23</v>
      </c>
      <c r="AE37" s="10">
        <v>2019</v>
      </c>
      <c r="AF37" s="18">
        <v>0</v>
      </c>
      <c r="AG37" s="18">
        <v>0</v>
      </c>
      <c r="AH37" s="18">
        <v>0</v>
      </c>
      <c r="AI37" s="18">
        <v>0</v>
      </c>
    </row>
    <row r="38" spans="1:35" ht="22.5" x14ac:dyDescent="0.25">
      <c r="A38" s="10">
        <v>32</v>
      </c>
      <c r="B38" s="11" t="s">
        <v>110</v>
      </c>
      <c r="C38" s="12" t="s">
        <v>35</v>
      </c>
      <c r="D38" s="9">
        <v>61</v>
      </c>
      <c r="E38" s="13" t="s">
        <v>67</v>
      </c>
      <c r="F38" s="14">
        <v>0.3</v>
      </c>
      <c r="G38" s="9">
        <v>6069.7999999999993</v>
      </c>
      <c r="H38" s="9">
        <v>6069.7999999999993</v>
      </c>
      <c r="I38" s="9">
        <v>4126.2</v>
      </c>
      <c r="J38" s="9">
        <v>1013.5999999999999</v>
      </c>
      <c r="K38" s="9">
        <v>62</v>
      </c>
      <c r="L38" s="9">
        <f t="shared" si="9"/>
        <v>575.29999999999995</v>
      </c>
      <c r="M38" s="9">
        <v>0</v>
      </c>
      <c r="N38" s="9">
        <v>305.3</v>
      </c>
      <c r="O38" s="9">
        <v>9</v>
      </c>
      <c r="P38" s="9">
        <v>270</v>
      </c>
      <c r="Q38" s="9">
        <v>0</v>
      </c>
      <c r="R38" s="9">
        <f t="shared" si="10"/>
        <v>0</v>
      </c>
      <c r="S38" s="9">
        <v>0</v>
      </c>
      <c r="T38" s="9">
        <f t="shared" si="11"/>
        <v>1290.0512638999999</v>
      </c>
      <c r="U38" s="9">
        <v>1223.7097978999998</v>
      </c>
      <c r="V38" s="9">
        <v>1.023466</v>
      </c>
      <c r="W38" s="9">
        <v>65.317999999999998</v>
      </c>
      <c r="X38" s="9">
        <v>0</v>
      </c>
      <c r="Y38" s="9">
        <v>0</v>
      </c>
      <c r="Z38" s="15">
        <v>0.11899999999999999</v>
      </c>
      <c r="AA38" s="16">
        <v>0</v>
      </c>
      <c r="AB38" s="16">
        <v>160000</v>
      </c>
      <c r="AC38" s="16">
        <v>1830000</v>
      </c>
      <c r="AD38" s="13" t="s">
        <v>23</v>
      </c>
      <c r="AE38" s="10">
        <v>2019</v>
      </c>
      <c r="AF38" s="18">
        <v>0</v>
      </c>
      <c r="AG38" s="18">
        <v>0</v>
      </c>
      <c r="AH38" s="18">
        <v>0</v>
      </c>
      <c r="AI38" s="18">
        <v>0</v>
      </c>
    </row>
    <row r="39" spans="1:35" ht="33.75" x14ac:dyDescent="0.25">
      <c r="A39" s="10">
        <v>33</v>
      </c>
      <c r="B39" s="11" t="s">
        <v>111</v>
      </c>
      <c r="C39" s="12" t="s">
        <v>35</v>
      </c>
      <c r="D39" s="9">
        <v>66</v>
      </c>
      <c r="E39" s="13" t="s">
        <v>67</v>
      </c>
      <c r="F39" s="14">
        <v>0.3</v>
      </c>
      <c r="G39" s="9">
        <v>6127.6900000000005</v>
      </c>
      <c r="H39" s="9">
        <v>6127.6900000000005</v>
      </c>
      <c r="I39" s="9">
        <v>5425.09</v>
      </c>
      <c r="J39" s="9">
        <v>260</v>
      </c>
      <c r="K39" s="9">
        <v>29</v>
      </c>
      <c r="L39" s="9">
        <f t="shared" si="9"/>
        <v>161</v>
      </c>
      <c r="M39" s="9">
        <v>0</v>
      </c>
      <c r="N39" s="9">
        <v>161</v>
      </c>
      <c r="O39" s="9">
        <v>0</v>
      </c>
      <c r="P39" s="9">
        <v>0</v>
      </c>
      <c r="Q39" s="9">
        <v>0</v>
      </c>
      <c r="R39" s="9">
        <f t="shared" si="10"/>
        <v>0</v>
      </c>
      <c r="S39" s="9">
        <v>0</v>
      </c>
      <c r="T39" s="9">
        <f t="shared" si="11"/>
        <v>1642.7811836600001</v>
      </c>
      <c r="U39" s="9">
        <v>1572.0759636600001</v>
      </c>
      <c r="V39" s="9">
        <v>23.69322</v>
      </c>
      <c r="W39" s="9">
        <v>47.012</v>
      </c>
      <c r="X39" s="9">
        <v>0</v>
      </c>
      <c r="Y39" s="9">
        <v>0</v>
      </c>
      <c r="Z39" s="15">
        <v>0.107</v>
      </c>
      <c r="AA39" s="16">
        <v>0</v>
      </c>
      <c r="AB39" s="16">
        <v>292000</v>
      </c>
      <c r="AC39" s="16">
        <v>3370000</v>
      </c>
      <c r="AD39" s="13" t="s">
        <v>23</v>
      </c>
      <c r="AE39" s="10">
        <v>2020</v>
      </c>
      <c r="AF39" s="18">
        <v>0</v>
      </c>
      <c r="AG39" s="18">
        <v>0</v>
      </c>
      <c r="AH39" s="18">
        <v>0</v>
      </c>
      <c r="AI39" s="18">
        <v>0</v>
      </c>
    </row>
    <row r="40" spans="1:35" ht="22.5" x14ac:dyDescent="0.25">
      <c r="A40" s="10">
        <v>34</v>
      </c>
      <c r="B40" s="11" t="s">
        <v>112</v>
      </c>
      <c r="C40" s="12" t="s">
        <v>35</v>
      </c>
      <c r="D40" s="9">
        <v>89</v>
      </c>
      <c r="E40" s="13" t="s">
        <v>67</v>
      </c>
      <c r="F40" s="14">
        <v>0.3</v>
      </c>
      <c r="G40" s="9">
        <v>5978</v>
      </c>
      <c r="H40" s="9">
        <v>5978</v>
      </c>
      <c r="I40" s="9">
        <v>4646.2</v>
      </c>
      <c r="J40" s="9">
        <v>589.79999999999995</v>
      </c>
      <c r="K40" s="9">
        <v>41</v>
      </c>
      <c r="L40" s="9">
        <f t="shared" si="9"/>
        <v>807.9</v>
      </c>
      <c r="M40" s="9">
        <v>0</v>
      </c>
      <c r="N40" s="9">
        <v>567.9</v>
      </c>
      <c r="O40" s="9">
        <v>8</v>
      </c>
      <c r="P40" s="9">
        <v>240</v>
      </c>
      <c r="Q40" s="9">
        <v>0</v>
      </c>
      <c r="R40" s="9">
        <f t="shared" si="10"/>
        <v>0</v>
      </c>
      <c r="S40" s="9">
        <v>0</v>
      </c>
      <c r="T40" s="9">
        <f t="shared" si="11"/>
        <v>976.26246272999992</v>
      </c>
      <c r="U40" s="9">
        <v>879.74632672999996</v>
      </c>
      <c r="V40" s="9">
        <v>14.728636</v>
      </c>
      <c r="W40" s="9">
        <v>81.787499999999994</v>
      </c>
      <c r="X40" s="9">
        <v>0</v>
      </c>
      <c r="Y40" s="9">
        <v>0</v>
      </c>
      <c r="Z40" s="15">
        <v>0.114</v>
      </c>
      <c r="AA40" s="16">
        <v>0</v>
      </c>
      <c r="AB40" s="16">
        <v>125000</v>
      </c>
      <c r="AC40" s="16">
        <v>1350000</v>
      </c>
      <c r="AD40" s="13" t="s">
        <v>23</v>
      </c>
      <c r="AE40" s="10">
        <v>2020</v>
      </c>
      <c r="AF40" s="18">
        <v>0</v>
      </c>
      <c r="AG40" s="18">
        <v>0</v>
      </c>
      <c r="AH40" s="18">
        <v>0</v>
      </c>
      <c r="AI40" s="18">
        <v>0</v>
      </c>
    </row>
    <row r="41" spans="1:35" x14ac:dyDescent="0.25">
      <c r="A41" s="10">
        <v>35</v>
      </c>
      <c r="B41" s="11" t="s">
        <v>113</v>
      </c>
      <c r="C41" s="12" t="s">
        <v>35</v>
      </c>
      <c r="D41" s="9">
        <v>67</v>
      </c>
      <c r="E41" s="13" t="s">
        <v>67</v>
      </c>
      <c r="F41" s="14">
        <v>0.4</v>
      </c>
      <c r="G41" s="9">
        <v>7687.2000000000007</v>
      </c>
      <c r="H41" s="9">
        <v>7687.2000000000007</v>
      </c>
      <c r="I41" s="9">
        <v>5761.6</v>
      </c>
      <c r="J41" s="9">
        <v>455.6</v>
      </c>
      <c r="K41" s="9">
        <v>98</v>
      </c>
      <c r="L41" s="9">
        <f t="shared" si="9"/>
        <v>510</v>
      </c>
      <c r="M41" s="9">
        <v>0</v>
      </c>
      <c r="N41" s="9">
        <v>0</v>
      </c>
      <c r="O41" s="9">
        <v>17</v>
      </c>
      <c r="P41" s="9">
        <v>510</v>
      </c>
      <c r="Q41" s="9">
        <v>0</v>
      </c>
      <c r="R41" s="9">
        <f t="shared" si="10"/>
        <v>0</v>
      </c>
      <c r="S41" s="9">
        <v>0</v>
      </c>
      <c r="T41" s="9">
        <f t="shared" si="11"/>
        <v>1485.6283271</v>
      </c>
      <c r="U41" s="9">
        <v>1413.3244910999999</v>
      </c>
      <c r="V41" s="9">
        <v>35.413836000000003</v>
      </c>
      <c r="W41" s="9">
        <v>36.889999999999986</v>
      </c>
      <c r="X41" s="9">
        <v>0</v>
      </c>
      <c r="Y41" s="9">
        <v>0</v>
      </c>
      <c r="Z41" s="15">
        <v>0.1</v>
      </c>
      <c r="AA41" s="16">
        <v>0</v>
      </c>
      <c r="AB41" s="16">
        <v>0</v>
      </c>
      <c r="AC41" s="16">
        <v>2170000</v>
      </c>
      <c r="AD41" s="13" t="s">
        <v>23</v>
      </c>
      <c r="AE41" s="10">
        <v>2018</v>
      </c>
      <c r="AF41" s="18">
        <v>0</v>
      </c>
      <c r="AG41" s="18">
        <v>0</v>
      </c>
      <c r="AH41" s="18">
        <v>0</v>
      </c>
      <c r="AI41" s="18">
        <v>0</v>
      </c>
    </row>
    <row r="42" spans="1:35" x14ac:dyDescent="0.25">
      <c r="A42" s="10">
        <v>36</v>
      </c>
      <c r="B42" s="11" t="s">
        <v>114</v>
      </c>
      <c r="C42" s="12" t="s">
        <v>35</v>
      </c>
      <c r="D42" s="9">
        <v>66</v>
      </c>
      <c r="E42" s="13" t="s">
        <v>67</v>
      </c>
      <c r="F42" s="14">
        <v>0.5</v>
      </c>
      <c r="G42" s="9">
        <v>10390</v>
      </c>
      <c r="H42" s="9">
        <v>10390</v>
      </c>
      <c r="I42" s="9">
        <v>8514.7999999999993</v>
      </c>
      <c r="J42" s="9">
        <v>315.2</v>
      </c>
      <c r="K42" s="9">
        <v>104</v>
      </c>
      <c r="L42" s="9">
        <f t="shared" si="9"/>
        <v>1245.5999999999999</v>
      </c>
      <c r="M42" s="9">
        <v>0</v>
      </c>
      <c r="N42" s="9">
        <v>165.6</v>
      </c>
      <c r="O42" s="9">
        <v>36</v>
      </c>
      <c r="P42" s="9">
        <v>1080</v>
      </c>
      <c r="Q42" s="9">
        <v>0</v>
      </c>
      <c r="R42" s="9">
        <f t="shared" si="10"/>
        <v>0</v>
      </c>
      <c r="S42" s="9">
        <v>0</v>
      </c>
      <c r="T42" s="9">
        <f t="shared" si="11"/>
        <v>1659.2083883600003</v>
      </c>
      <c r="U42" s="9">
        <v>1586.7403883600002</v>
      </c>
      <c r="V42" s="9">
        <v>0</v>
      </c>
      <c r="W42" s="9">
        <v>72.467999999999989</v>
      </c>
      <c r="X42" s="9">
        <v>0</v>
      </c>
      <c r="Y42" s="9">
        <v>0</v>
      </c>
      <c r="Z42" s="15">
        <v>0.12</v>
      </c>
      <c r="AA42" s="16">
        <v>0</v>
      </c>
      <c r="AB42" s="16">
        <v>155000</v>
      </c>
      <c r="AC42" s="16">
        <v>1300000</v>
      </c>
      <c r="AD42" s="13" t="s">
        <v>23</v>
      </c>
      <c r="AE42" s="10">
        <v>2015</v>
      </c>
      <c r="AF42" s="18">
        <v>0</v>
      </c>
      <c r="AG42" s="18">
        <v>0</v>
      </c>
      <c r="AH42" s="18">
        <v>0</v>
      </c>
      <c r="AI42" s="18">
        <v>0</v>
      </c>
    </row>
    <row r="43" spans="1:35" x14ac:dyDescent="0.25">
      <c r="A43" s="10">
        <v>37</v>
      </c>
      <c r="B43" s="11" t="s">
        <v>115</v>
      </c>
      <c r="C43" s="12" t="s">
        <v>35</v>
      </c>
      <c r="D43" s="9">
        <v>74</v>
      </c>
      <c r="E43" s="13" t="s">
        <v>67</v>
      </c>
      <c r="F43" s="14">
        <v>0.2</v>
      </c>
      <c r="G43" s="9">
        <v>4464.3999999999996</v>
      </c>
      <c r="H43" s="9">
        <v>4464.3999999999996</v>
      </c>
      <c r="I43" s="9">
        <v>3052.7</v>
      </c>
      <c r="J43" s="9">
        <v>361.7</v>
      </c>
      <c r="K43" s="9">
        <v>70</v>
      </c>
      <c r="L43" s="9">
        <f t="shared" si="9"/>
        <v>1260</v>
      </c>
      <c r="M43" s="9">
        <v>0</v>
      </c>
      <c r="N43" s="9">
        <v>0</v>
      </c>
      <c r="O43" s="9">
        <v>42</v>
      </c>
      <c r="P43" s="9">
        <v>1260</v>
      </c>
      <c r="Q43" s="9">
        <v>0</v>
      </c>
      <c r="R43" s="9">
        <f t="shared" si="10"/>
        <v>0</v>
      </c>
      <c r="S43" s="9">
        <v>0</v>
      </c>
      <c r="T43" s="9">
        <f t="shared" si="11"/>
        <v>1119.9511889799999</v>
      </c>
      <c r="U43" s="9">
        <v>1035.11118898</v>
      </c>
      <c r="V43" s="9">
        <v>0</v>
      </c>
      <c r="W43" s="9">
        <v>84.84</v>
      </c>
      <c r="X43" s="9">
        <v>0</v>
      </c>
      <c r="Y43" s="9">
        <v>0</v>
      </c>
      <c r="Z43" s="15">
        <v>0.12</v>
      </c>
      <c r="AA43" s="16">
        <v>0</v>
      </c>
      <c r="AB43" s="16">
        <v>0</v>
      </c>
      <c r="AC43" s="16">
        <v>2000000</v>
      </c>
      <c r="AD43" s="13" t="s">
        <v>23</v>
      </c>
      <c r="AE43" s="10">
        <v>2015</v>
      </c>
      <c r="AF43" s="18">
        <v>0</v>
      </c>
      <c r="AG43" s="18">
        <v>0</v>
      </c>
      <c r="AH43" s="18">
        <v>0</v>
      </c>
      <c r="AI43" s="18">
        <v>0</v>
      </c>
    </row>
    <row r="44" spans="1:35" x14ac:dyDescent="0.25">
      <c r="A44" s="10">
        <v>38</v>
      </c>
      <c r="B44" s="11" t="s">
        <v>116</v>
      </c>
      <c r="C44" s="12" t="s">
        <v>35</v>
      </c>
      <c r="D44" s="9">
        <v>55</v>
      </c>
      <c r="E44" s="13" t="s">
        <v>67</v>
      </c>
      <c r="F44" s="14">
        <v>0.3</v>
      </c>
      <c r="G44" s="9">
        <v>6611.6</v>
      </c>
      <c r="H44" s="9">
        <v>6611.6</v>
      </c>
      <c r="I44" s="9">
        <v>5198.1000000000004</v>
      </c>
      <c r="J44" s="9">
        <v>183.5</v>
      </c>
      <c r="K44" s="9">
        <v>82</v>
      </c>
      <c r="L44" s="9">
        <f t="shared" si="9"/>
        <v>1020</v>
      </c>
      <c r="M44" s="9">
        <v>0</v>
      </c>
      <c r="N44" s="9">
        <v>0</v>
      </c>
      <c r="O44" s="9">
        <v>34</v>
      </c>
      <c r="P44" s="9">
        <v>1020</v>
      </c>
      <c r="Q44" s="9">
        <v>0</v>
      </c>
      <c r="R44" s="9">
        <f t="shared" si="10"/>
        <v>0</v>
      </c>
      <c r="S44" s="9">
        <v>0</v>
      </c>
      <c r="T44" s="9">
        <f t="shared" si="11"/>
        <v>1638.3311816800003</v>
      </c>
      <c r="U44" s="9">
        <v>1574.4180675400003</v>
      </c>
      <c r="V44" s="9">
        <v>4.0714140000000003E-2</v>
      </c>
      <c r="W44" s="9">
        <v>63.872400000000006</v>
      </c>
      <c r="X44" s="9">
        <v>0</v>
      </c>
      <c r="Y44" s="9">
        <v>0</v>
      </c>
      <c r="Z44" s="15">
        <v>0.12</v>
      </c>
      <c r="AA44" s="16">
        <v>0</v>
      </c>
      <c r="AB44" s="16">
        <v>0</v>
      </c>
      <c r="AC44" s="16">
        <v>1860000</v>
      </c>
      <c r="AD44" s="13" t="s">
        <v>23</v>
      </c>
      <c r="AE44" s="10">
        <v>2015</v>
      </c>
      <c r="AF44" s="18">
        <v>0</v>
      </c>
      <c r="AG44" s="18">
        <v>0</v>
      </c>
      <c r="AH44" s="18">
        <v>0</v>
      </c>
      <c r="AI44" s="18">
        <v>0</v>
      </c>
    </row>
    <row r="45" spans="1:35" x14ac:dyDescent="0.25">
      <c r="A45" s="10">
        <v>39</v>
      </c>
      <c r="B45" s="11" t="s">
        <v>117</v>
      </c>
      <c r="C45" s="12" t="s">
        <v>35</v>
      </c>
      <c r="D45" s="9">
        <v>61</v>
      </c>
      <c r="E45" s="13" t="s">
        <v>67</v>
      </c>
      <c r="F45" s="14">
        <v>0.6</v>
      </c>
      <c r="G45" s="9">
        <v>11396.8</v>
      </c>
      <c r="H45" s="9">
        <v>11396.8</v>
      </c>
      <c r="I45" s="9">
        <v>8667.5</v>
      </c>
      <c r="J45" s="9">
        <v>539.29999999999995</v>
      </c>
      <c r="K45" s="9">
        <v>146</v>
      </c>
      <c r="L45" s="9">
        <f t="shared" si="9"/>
        <v>1050</v>
      </c>
      <c r="M45" s="9">
        <v>0</v>
      </c>
      <c r="N45" s="9">
        <v>0</v>
      </c>
      <c r="O45" s="9">
        <v>35</v>
      </c>
      <c r="P45" s="9">
        <v>1050</v>
      </c>
      <c r="Q45" s="9">
        <v>0</v>
      </c>
      <c r="R45" s="9">
        <f t="shared" si="10"/>
        <v>0</v>
      </c>
      <c r="S45" s="9">
        <v>0</v>
      </c>
      <c r="T45" s="9">
        <f t="shared" si="11"/>
        <v>70.7</v>
      </c>
      <c r="U45" s="9">
        <v>0</v>
      </c>
      <c r="V45" s="9">
        <v>0</v>
      </c>
      <c r="W45" s="9">
        <v>70.7</v>
      </c>
      <c r="X45" s="9">
        <v>0</v>
      </c>
      <c r="Y45" s="9">
        <v>0</v>
      </c>
      <c r="Z45" s="15">
        <v>0.12</v>
      </c>
      <c r="AA45" s="16">
        <v>0</v>
      </c>
      <c r="AB45" s="16">
        <v>0</v>
      </c>
      <c r="AC45" s="16">
        <v>2000000</v>
      </c>
      <c r="AD45" s="13" t="s">
        <v>23</v>
      </c>
      <c r="AE45" s="10">
        <v>2016</v>
      </c>
      <c r="AF45" s="18">
        <v>0</v>
      </c>
      <c r="AG45" s="18">
        <v>0</v>
      </c>
      <c r="AH45" s="18">
        <v>0</v>
      </c>
      <c r="AI45" s="18">
        <v>0</v>
      </c>
    </row>
    <row r="46" spans="1:35" x14ac:dyDescent="0.25">
      <c r="A46" s="10">
        <v>40</v>
      </c>
      <c r="B46" s="11" t="s">
        <v>118</v>
      </c>
      <c r="C46" s="12" t="s">
        <v>35</v>
      </c>
      <c r="D46" s="9">
        <v>103</v>
      </c>
      <c r="E46" s="13" t="s">
        <v>79</v>
      </c>
      <c r="F46" s="14">
        <v>3.6</v>
      </c>
      <c r="G46" s="9">
        <v>85433.5</v>
      </c>
      <c r="H46" s="9">
        <v>77103.5</v>
      </c>
      <c r="I46" s="9">
        <v>62316.2</v>
      </c>
      <c r="J46" s="9">
        <v>4279.9000000000005</v>
      </c>
      <c r="K46" s="9">
        <v>324</v>
      </c>
      <c r="L46" s="9">
        <f t="shared" si="9"/>
        <v>1369.2</v>
      </c>
      <c r="M46" s="9">
        <v>0</v>
      </c>
      <c r="N46" s="9">
        <v>349.2</v>
      </c>
      <c r="O46" s="9">
        <v>34</v>
      </c>
      <c r="P46" s="9">
        <v>1020</v>
      </c>
      <c r="Q46" s="9">
        <v>0</v>
      </c>
      <c r="R46" s="9">
        <f t="shared" si="10"/>
        <v>0</v>
      </c>
      <c r="S46" s="9">
        <v>0</v>
      </c>
      <c r="T46" s="9">
        <f t="shared" si="11"/>
        <v>10154.080575</v>
      </c>
      <c r="U46" s="9">
        <v>10041.610812000001</v>
      </c>
      <c r="V46" s="9">
        <v>6.1677629999999999</v>
      </c>
      <c r="W46" s="9">
        <v>106.30199999999999</v>
      </c>
      <c r="X46" s="9">
        <v>0</v>
      </c>
      <c r="Y46" s="9">
        <v>0</v>
      </c>
      <c r="Z46" s="15">
        <v>0.11799999999999999</v>
      </c>
      <c r="AA46" s="16">
        <v>0</v>
      </c>
      <c r="AB46" s="16">
        <v>135000</v>
      </c>
      <c r="AC46" s="16">
        <v>1740000</v>
      </c>
      <c r="AD46" s="13" t="s">
        <v>23</v>
      </c>
      <c r="AE46" s="10">
        <v>2017</v>
      </c>
      <c r="AF46" s="18">
        <v>0</v>
      </c>
      <c r="AG46" s="18">
        <v>0</v>
      </c>
      <c r="AH46" s="18">
        <v>0</v>
      </c>
      <c r="AI46" s="18">
        <v>0</v>
      </c>
    </row>
    <row r="47" spans="1:35" x14ac:dyDescent="0.25">
      <c r="A47" s="10">
        <v>41</v>
      </c>
      <c r="B47" s="11" t="s">
        <v>119</v>
      </c>
      <c r="C47" s="12" t="s">
        <v>35</v>
      </c>
      <c r="D47" s="9">
        <v>205</v>
      </c>
      <c r="E47" s="13" t="s">
        <v>67</v>
      </c>
      <c r="F47" s="14">
        <v>0.3</v>
      </c>
      <c r="G47" s="9">
        <v>8152.7999999999993</v>
      </c>
      <c r="H47" s="9">
        <v>8152.7999999999993</v>
      </c>
      <c r="I47" s="9">
        <v>5963.4</v>
      </c>
      <c r="J47" s="9">
        <v>824.40000000000009</v>
      </c>
      <c r="K47" s="9">
        <v>91</v>
      </c>
      <c r="L47" s="9">
        <f t="shared" si="9"/>
        <v>1260</v>
      </c>
      <c r="M47" s="9">
        <v>0</v>
      </c>
      <c r="N47" s="9">
        <v>0</v>
      </c>
      <c r="O47" s="9">
        <v>42</v>
      </c>
      <c r="P47" s="9">
        <v>1260</v>
      </c>
      <c r="Q47" s="9">
        <v>0</v>
      </c>
      <c r="R47" s="9">
        <f t="shared" si="10"/>
        <v>0</v>
      </c>
      <c r="S47" s="9">
        <v>0</v>
      </c>
      <c r="T47" s="9">
        <f t="shared" si="11"/>
        <v>2780.4684224199996</v>
      </c>
      <c r="U47" s="9">
        <v>2551.2520478699994</v>
      </c>
      <c r="V47" s="9">
        <v>105.08755855</v>
      </c>
      <c r="W47" s="9">
        <v>124.12881600000001</v>
      </c>
      <c r="X47" s="9">
        <v>0</v>
      </c>
      <c r="Y47" s="9">
        <v>0</v>
      </c>
      <c r="Z47" s="15">
        <v>0.10199999999999999</v>
      </c>
      <c r="AA47" s="16">
        <v>0</v>
      </c>
      <c r="AB47" s="16">
        <v>0</v>
      </c>
      <c r="AC47" s="16">
        <v>2900000</v>
      </c>
      <c r="AD47" s="13" t="s">
        <v>23</v>
      </c>
      <c r="AE47" s="10">
        <v>2017</v>
      </c>
      <c r="AF47" s="18">
        <v>0</v>
      </c>
      <c r="AG47" s="18">
        <v>0</v>
      </c>
      <c r="AH47" s="18">
        <v>0</v>
      </c>
      <c r="AI47" s="18">
        <v>0</v>
      </c>
    </row>
    <row r="48" spans="1:35" x14ac:dyDescent="0.25">
      <c r="A48" s="10">
        <v>42</v>
      </c>
      <c r="B48" s="11" t="s">
        <v>120</v>
      </c>
      <c r="C48" s="12" t="s">
        <v>35</v>
      </c>
      <c r="D48" s="9">
        <v>532</v>
      </c>
      <c r="E48" s="13" t="s">
        <v>67</v>
      </c>
      <c r="F48" s="14" t="s">
        <v>38</v>
      </c>
      <c r="G48" s="9">
        <v>13440</v>
      </c>
      <c r="H48" s="9">
        <v>13440</v>
      </c>
      <c r="I48" s="9">
        <v>0</v>
      </c>
      <c r="J48" s="9">
        <v>0</v>
      </c>
      <c r="K48" s="9">
        <v>448</v>
      </c>
      <c r="L48" s="9">
        <f t="shared" si="9"/>
        <v>13290</v>
      </c>
      <c r="M48" s="9">
        <v>0</v>
      </c>
      <c r="N48" s="9">
        <v>0</v>
      </c>
      <c r="O48" s="9">
        <v>443</v>
      </c>
      <c r="P48" s="9">
        <v>13290</v>
      </c>
      <c r="Q48" s="9">
        <v>0</v>
      </c>
      <c r="R48" s="9">
        <f t="shared" si="10"/>
        <v>0</v>
      </c>
      <c r="S48" s="9">
        <v>0</v>
      </c>
      <c r="T48" s="9">
        <f t="shared" si="11"/>
        <v>691.16212900000005</v>
      </c>
      <c r="U48" s="9">
        <v>6.46</v>
      </c>
      <c r="V48" s="9">
        <v>0</v>
      </c>
      <c r="W48" s="9">
        <v>684.70212900000001</v>
      </c>
      <c r="X48" s="9">
        <v>0</v>
      </c>
      <c r="Y48" s="9">
        <v>0</v>
      </c>
      <c r="Z48" s="15">
        <v>0.12</v>
      </c>
      <c r="AA48" s="16">
        <v>0</v>
      </c>
      <c r="AB48" s="16">
        <v>0</v>
      </c>
      <c r="AC48" s="16">
        <v>1500000</v>
      </c>
      <c r="AD48" s="13" t="s">
        <v>23</v>
      </c>
      <c r="AE48" s="10" t="s">
        <v>38</v>
      </c>
      <c r="AF48" s="18">
        <v>0</v>
      </c>
      <c r="AG48" s="18">
        <v>0</v>
      </c>
      <c r="AH48" s="18">
        <v>0</v>
      </c>
      <c r="AI48" s="18">
        <v>0</v>
      </c>
    </row>
    <row r="49" spans="1:35" x14ac:dyDescent="0.25">
      <c r="A49" s="19"/>
      <c r="B49" s="20" t="s">
        <v>41</v>
      </c>
      <c r="C49" s="19"/>
      <c r="D49" s="21">
        <f>SUM(D27:D48)</f>
        <v>5200</v>
      </c>
      <c r="E49" s="19"/>
      <c r="F49" s="19"/>
      <c r="G49" s="21">
        <f t="shared" ref="G49:Y49" si="12">SUM(G27:G48)</f>
        <v>605105.34000000008</v>
      </c>
      <c r="H49" s="21">
        <f t="shared" si="12"/>
        <v>551649.59000000008</v>
      </c>
      <c r="I49" s="21">
        <f t="shared" si="12"/>
        <v>373444.29000000004</v>
      </c>
      <c r="J49" s="21">
        <f t="shared" si="12"/>
        <v>38843.199999999997</v>
      </c>
      <c r="K49" s="21">
        <f t="shared" si="12"/>
        <v>4619</v>
      </c>
      <c r="L49" s="21">
        <f t="shared" si="12"/>
        <v>46799.7</v>
      </c>
      <c r="M49" s="21">
        <f t="shared" si="12"/>
        <v>1239.3</v>
      </c>
      <c r="N49" s="21">
        <f t="shared" si="12"/>
        <v>9110.4000000000015</v>
      </c>
      <c r="O49" s="21">
        <f t="shared" si="12"/>
        <v>1215</v>
      </c>
      <c r="P49" s="21">
        <f t="shared" si="12"/>
        <v>36450</v>
      </c>
      <c r="Q49" s="21">
        <f t="shared" si="12"/>
        <v>18386.692387283761</v>
      </c>
      <c r="R49" s="21">
        <f t="shared" si="12"/>
        <v>17541.640625675747</v>
      </c>
      <c r="S49" s="21">
        <f t="shared" si="12"/>
        <v>845.05176160801409</v>
      </c>
      <c r="T49" s="21">
        <f t="shared" si="12"/>
        <v>70769.53236171999</v>
      </c>
      <c r="U49" s="21">
        <f t="shared" si="12"/>
        <v>63956.527457379998</v>
      </c>
      <c r="V49" s="21">
        <f t="shared" si="12"/>
        <v>2248.1221593400001</v>
      </c>
      <c r="W49" s="21">
        <f t="shared" si="12"/>
        <v>4564.8827449999999</v>
      </c>
      <c r="X49" s="21">
        <f t="shared" si="12"/>
        <v>0</v>
      </c>
      <c r="Y49" s="21">
        <f t="shared" si="12"/>
        <v>0</v>
      </c>
      <c r="Z49" s="22"/>
      <c r="AA49" s="22"/>
      <c r="AB49" s="22"/>
      <c r="AC49" s="22"/>
      <c r="AD49" s="22"/>
      <c r="AE49" s="22"/>
      <c r="AF49" s="24">
        <f>SUM(AF27:AF48)</f>
        <v>0</v>
      </c>
      <c r="AG49" s="24"/>
      <c r="AH49" s="24"/>
      <c r="AI49" s="24"/>
    </row>
    <row r="50" spans="1:35" x14ac:dyDescent="0.25">
      <c r="A50" s="10">
        <v>43</v>
      </c>
      <c r="B50" s="11" t="s">
        <v>121</v>
      </c>
      <c r="C50" s="12" t="s">
        <v>51</v>
      </c>
      <c r="D50" s="9">
        <v>5849</v>
      </c>
      <c r="E50" s="13" t="s">
        <v>79</v>
      </c>
      <c r="F50" s="14">
        <v>4.2</v>
      </c>
      <c r="G50" s="9">
        <v>130475.91000000002</v>
      </c>
      <c r="H50" s="9">
        <v>127903.34000000001</v>
      </c>
      <c r="I50" s="9">
        <v>116214.46</v>
      </c>
      <c r="J50" s="9">
        <v>8751.49</v>
      </c>
      <c r="K50" s="9">
        <v>80</v>
      </c>
      <c r="L50" s="9">
        <f t="shared" ref="L50:L65" si="13">M50+N50+P50</f>
        <v>66323.78</v>
      </c>
      <c r="M50" s="9">
        <v>60399.86</v>
      </c>
      <c r="N50" s="9">
        <v>4273.92</v>
      </c>
      <c r="O50" s="9">
        <v>55</v>
      </c>
      <c r="P50" s="9">
        <v>1650</v>
      </c>
      <c r="Q50" s="9">
        <v>6768.2360005422706</v>
      </c>
      <c r="R50" s="9">
        <f t="shared" ref="R50:R65" si="14">Q50-S50</f>
        <v>5895.3268341205721</v>
      </c>
      <c r="S50" s="9">
        <v>872.90916642169873</v>
      </c>
      <c r="T50" s="9">
        <f t="shared" ref="T50:T65" si="15">V50+W50+U50+X50</f>
        <v>13122.115079339999</v>
      </c>
      <c r="U50" s="9">
        <v>5408.7305468800005</v>
      </c>
      <c r="V50" s="9">
        <v>1037.7391235</v>
      </c>
      <c r="W50" s="9">
        <v>6675.6454089599993</v>
      </c>
      <c r="X50" s="9">
        <v>0</v>
      </c>
      <c r="Y50" s="9">
        <v>0</v>
      </c>
      <c r="Z50" s="15">
        <v>0.115</v>
      </c>
      <c r="AA50" s="16">
        <v>100000</v>
      </c>
      <c r="AB50" s="16">
        <v>103000</v>
      </c>
      <c r="AC50" s="16">
        <v>730000</v>
      </c>
      <c r="AD50" s="13" t="s">
        <v>23</v>
      </c>
      <c r="AE50" s="10">
        <v>2020</v>
      </c>
      <c r="AF50" s="18">
        <v>0</v>
      </c>
      <c r="AG50" s="18">
        <v>0</v>
      </c>
      <c r="AH50" s="18">
        <v>0</v>
      </c>
      <c r="AI50" s="18">
        <v>0</v>
      </c>
    </row>
    <row r="51" spans="1:35" x14ac:dyDescent="0.25">
      <c r="A51" s="10">
        <v>44</v>
      </c>
      <c r="B51" s="11" t="s">
        <v>122</v>
      </c>
      <c r="C51" s="12" t="s">
        <v>51</v>
      </c>
      <c r="D51" s="9">
        <v>3220</v>
      </c>
      <c r="E51" s="13" t="s">
        <v>79</v>
      </c>
      <c r="F51" s="14">
        <v>1.5</v>
      </c>
      <c r="G51" s="9">
        <v>47191.3</v>
      </c>
      <c r="H51" s="9">
        <v>47191.3</v>
      </c>
      <c r="I51" s="9">
        <v>28388.9</v>
      </c>
      <c r="J51" s="9">
        <v>3169.6000000000004</v>
      </c>
      <c r="K51" s="9">
        <v>363</v>
      </c>
      <c r="L51" s="9">
        <f t="shared" si="13"/>
        <v>16872.8</v>
      </c>
      <c r="M51" s="9">
        <v>8827.4</v>
      </c>
      <c r="N51" s="9">
        <v>425.4</v>
      </c>
      <c r="O51" s="9">
        <v>254</v>
      </c>
      <c r="P51" s="9">
        <v>7620</v>
      </c>
      <c r="Q51" s="9">
        <v>0</v>
      </c>
      <c r="R51" s="9">
        <f t="shared" si="14"/>
        <v>0</v>
      </c>
      <c r="S51" s="9">
        <v>0</v>
      </c>
      <c r="T51" s="9">
        <f t="shared" si="15"/>
        <v>7951.35284374</v>
      </c>
      <c r="U51" s="9">
        <v>4329.8054200400002</v>
      </c>
      <c r="V51" s="9">
        <v>522.07711649999999</v>
      </c>
      <c r="W51" s="9">
        <v>3099.4703071999998</v>
      </c>
      <c r="X51" s="9">
        <v>0</v>
      </c>
      <c r="Y51" s="9">
        <v>0</v>
      </c>
      <c r="Z51" s="15">
        <v>0.114</v>
      </c>
      <c r="AA51" s="16">
        <v>271000</v>
      </c>
      <c r="AB51" s="16">
        <v>218000</v>
      </c>
      <c r="AC51" s="16">
        <v>2300000</v>
      </c>
      <c r="AD51" s="13" t="s">
        <v>23</v>
      </c>
      <c r="AE51" s="10">
        <v>2020</v>
      </c>
      <c r="AF51" s="18">
        <v>0</v>
      </c>
      <c r="AG51" s="18">
        <v>0</v>
      </c>
      <c r="AH51" s="18">
        <v>0</v>
      </c>
      <c r="AI51" s="18">
        <v>0</v>
      </c>
    </row>
    <row r="52" spans="1:35" x14ac:dyDescent="0.25">
      <c r="A52" s="10">
        <v>45</v>
      </c>
      <c r="B52" s="11" t="s">
        <v>123</v>
      </c>
      <c r="C52" s="12" t="s">
        <v>51</v>
      </c>
      <c r="D52" s="9">
        <v>678</v>
      </c>
      <c r="E52" s="13" t="s">
        <v>79</v>
      </c>
      <c r="F52" s="14">
        <v>1.9</v>
      </c>
      <c r="G52" s="9">
        <v>60152.700000000004</v>
      </c>
      <c r="H52" s="9">
        <v>31334.9</v>
      </c>
      <c r="I52" s="9">
        <v>21073.5</v>
      </c>
      <c r="J52" s="9">
        <v>5974.3</v>
      </c>
      <c r="K52" s="9">
        <v>148</v>
      </c>
      <c r="L52" s="9">
        <f t="shared" si="13"/>
        <v>5403</v>
      </c>
      <c r="M52" s="9">
        <v>0</v>
      </c>
      <c r="N52" s="9">
        <v>2103</v>
      </c>
      <c r="O52" s="9">
        <v>110</v>
      </c>
      <c r="P52" s="9">
        <v>3300</v>
      </c>
      <c r="Q52" s="9">
        <v>0</v>
      </c>
      <c r="R52" s="9">
        <f t="shared" si="14"/>
        <v>0</v>
      </c>
      <c r="S52" s="9">
        <v>0</v>
      </c>
      <c r="T52" s="9">
        <f t="shared" si="15"/>
        <v>3711.1553079999999</v>
      </c>
      <c r="U52" s="9">
        <v>2984.846329</v>
      </c>
      <c r="V52" s="9">
        <v>325.39097900000002</v>
      </c>
      <c r="W52" s="9">
        <v>400.91800000000001</v>
      </c>
      <c r="X52" s="9">
        <v>0</v>
      </c>
      <c r="Y52" s="9">
        <v>0</v>
      </c>
      <c r="Z52" s="15">
        <v>0.10199999999999999</v>
      </c>
      <c r="AA52" s="16">
        <v>0</v>
      </c>
      <c r="AB52" s="16">
        <v>160000</v>
      </c>
      <c r="AC52" s="16">
        <v>580000</v>
      </c>
      <c r="AD52" s="13" t="s">
        <v>23</v>
      </c>
      <c r="AE52" s="10">
        <v>2019</v>
      </c>
      <c r="AF52" s="18">
        <v>0</v>
      </c>
      <c r="AG52" s="18">
        <v>0</v>
      </c>
      <c r="AH52" s="18">
        <v>0</v>
      </c>
      <c r="AI52" s="18">
        <v>0</v>
      </c>
    </row>
    <row r="53" spans="1:35" x14ac:dyDescent="0.25">
      <c r="A53" s="10">
        <v>46</v>
      </c>
      <c r="B53" s="11" t="s">
        <v>124</v>
      </c>
      <c r="C53" s="12" t="s">
        <v>51</v>
      </c>
      <c r="D53" s="9">
        <v>642</v>
      </c>
      <c r="E53" s="13" t="s">
        <v>79</v>
      </c>
      <c r="F53" s="14">
        <v>1</v>
      </c>
      <c r="G53" s="9">
        <v>26197.3</v>
      </c>
      <c r="H53" s="9">
        <v>26197.3</v>
      </c>
      <c r="I53" s="9">
        <v>18639</v>
      </c>
      <c r="J53" s="9">
        <v>747.1</v>
      </c>
      <c r="K53" s="9">
        <v>198</v>
      </c>
      <c r="L53" s="9">
        <f t="shared" si="13"/>
        <v>5334.9</v>
      </c>
      <c r="M53" s="9">
        <v>2184.9</v>
      </c>
      <c r="N53" s="9">
        <v>0</v>
      </c>
      <c r="O53" s="9">
        <v>105</v>
      </c>
      <c r="P53" s="9">
        <v>3150</v>
      </c>
      <c r="Q53" s="9">
        <v>0</v>
      </c>
      <c r="R53" s="9">
        <f t="shared" si="14"/>
        <v>0</v>
      </c>
      <c r="S53" s="9">
        <v>0</v>
      </c>
      <c r="T53" s="9">
        <f t="shared" si="15"/>
        <v>2735.8055705000002</v>
      </c>
      <c r="U53" s="9">
        <v>2046.9829825000002</v>
      </c>
      <c r="V53" s="9">
        <v>257.13758799999999</v>
      </c>
      <c r="W53" s="9">
        <v>431.68500000000012</v>
      </c>
      <c r="X53" s="9">
        <v>0</v>
      </c>
      <c r="Y53" s="9">
        <v>0</v>
      </c>
      <c r="Z53" s="15">
        <v>0.105</v>
      </c>
      <c r="AA53" s="16">
        <v>150000</v>
      </c>
      <c r="AB53" s="16">
        <v>0</v>
      </c>
      <c r="AC53" s="16">
        <v>990000</v>
      </c>
      <c r="AD53" s="13" t="s">
        <v>23</v>
      </c>
      <c r="AE53" s="10">
        <v>2020</v>
      </c>
      <c r="AF53" s="18">
        <v>0</v>
      </c>
      <c r="AG53" s="18">
        <v>0</v>
      </c>
      <c r="AH53" s="18">
        <v>0</v>
      </c>
      <c r="AI53" s="18">
        <v>0</v>
      </c>
    </row>
    <row r="54" spans="1:35" x14ac:dyDescent="0.25">
      <c r="A54" s="10">
        <v>47</v>
      </c>
      <c r="B54" s="11" t="s">
        <v>125</v>
      </c>
      <c r="C54" s="12" t="s">
        <v>51</v>
      </c>
      <c r="D54" s="9">
        <v>927</v>
      </c>
      <c r="E54" s="13" t="s">
        <v>79</v>
      </c>
      <c r="F54" s="14">
        <v>0.3</v>
      </c>
      <c r="G54" s="9">
        <v>14035.5</v>
      </c>
      <c r="H54" s="9">
        <v>14035.5</v>
      </c>
      <c r="I54" s="9">
        <v>9647.7000000000007</v>
      </c>
      <c r="J54" s="9">
        <v>1847.8</v>
      </c>
      <c r="K54" s="9">
        <v>65</v>
      </c>
      <c r="L54" s="9">
        <f t="shared" si="13"/>
        <v>4029.8</v>
      </c>
      <c r="M54" s="9">
        <v>3189.8</v>
      </c>
      <c r="N54" s="9">
        <v>0</v>
      </c>
      <c r="O54" s="9">
        <v>28</v>
      </c>
      <c r="P54" s="9">
        <v>840</v>
      </c>
      <c r="Q54" s="9">
        <v>0</v>
      </c>
      <c r="R54" s="9">
        <f t="shared" si="14"/>
        <v>0</v>
      </c>
      <c r="S54" s="9">
        <v>0</v>
      </c>
      <c r="T54" s="9">
        <f t="shared" si="15"/>
        <v>2267.6289355900003</v>
      </c>
      <c r="U54" s="9">
        <v>1266.3878255900001</v>
      </c>
      <c r="V54" s="9">
        <v>303.70151000000004</v>
      </c>
      <c r="W54" s="9">
        <v>697.53960000000006</v>
      </c>
      <c r="X54" s="9">
        <v>0</v>
      </c>
      <c r="Y54" s="9">
        <v>0</v>
      </c>
      <c r="Z54" s="15">
        <v>0.108</v>
      </c>
      <c r="AA54" s="16">
        <v>202000</v>
      </c>
      <c r="AB54" s="16">
        <v>0</v>
      </c>
      <c r="AC54" s="16">
        <v>1900000</v>
      </c>
      <c r="AD54" s="13" t="s">
        <v>23</v>
      </c>
      <c r="AE54" s="10">
        <v>2019</v>
      </c>
      <c r="AF54" s="18">
        <v>0</v>
      </c>
      <c r="AG54" s="18">
        <v>0</v>
      </c>
      <c r="AH54" s="18">
        <v>0</v>
      </c>
      <c r="AI54" s="18">
        <v>0</v>
      </c>
    </row>
    <row r="55" spans="1:35" x14ac:dyDescent="0.25">
      <c r="A55" s="10">
        <v>48</v>
      </c>
      <c r="B55" s="11" t="s">
        <v>126</v>
      </c>
      <c r="C55" s="12" t="s">
        <v>51</v>
      </c>
      <c r="D55" s="9">
        <v>3083</v>
      </c>
      <c r="E55" s="13" t="s">
        <v>79</v>
      </c>
      <c r="F55" s="14">
        <v>35.4</v>
      </c>
      <c r="G55" s="9">
        <v>605514.80000000016</v>
      </c>
      <c r="H55" s="9">
        <v>605514.80000000016</v>
      </c>
      <c r="I55" s="9">
        <v>500891.00000000006</v>
      </c>
      <c r="J55" s="9">
        <v>30521.4</v>
      </c>
      <c r="K55" s="9">
        <v>2333</v>
      </c>
      <c r="L55" s="9">
        <f t="shared" si="13"/>
        <v>44760.800000000003</v>
      </c>
      <c r="M55" s="9">
        <v>23955.3</v>
      </c>
      <c r="N55" s="9">
        <v>75.5</v>
      </c>
      <c r="O55" s="9">
        <v>691</v>
      </c>
      <c r="P55" s="9">
        <v>20730</v>
      </c>
      <c r="Q55" s="9">
        <v>0</v>
      </c>
      <c r="R55" s="9">
        <f t="shared" si="14"/>
        <v>0</v>
      </c>
      <c r="S55" s="9">
        <v>0</v>
      </c>
      <c r="T55" s="9">
        <f t="shared" si="15"/>
        <v>40363.494140190007</v>
      </c>
      <c r="U55" s="9">
        <v>36959.424703190009</v>
      </c>
      <c r="V55" s="9">
        <v>257.993537</v>
      </c>
      <c r="W55" s="9">
        <v>3146.0759000000003</v>
      </c>
      <c r="X55" s="9">
        <v>0</v>
      </c>
      <c r="Y55" s="9">
        <v>0</v>
      </c>
      <c r="Z55" s="15">
        <v>0.11700000000000001</v>
      </c>
      <c r="AA55" s="16">
        <v>115000</v>
      </c>
      <c r="AB55" s="16">
        <v>190000</v>
      </c>
      <c r="AC55" s="16">
        <v>540000</v>
      </c>
      <c r="AD55" s="13" t="s">
        <v>23</v>
      </c>
      <c r="AE55" s="10">
        <v>2012</v>
      </c>
      <c r="AF55" s="18">
        <v>0</v>
      </c>
      <c r="AG55" s="18">
        <v>0</v>
      </c>
      <c r="AH55" s="18">
        <v>0</v>
      </c>
      <c r="AI55" s="18">
        <v>0</v>
      </c>
    </row>
    <row r="56" spans="1:35" x14ac:dyDescent="0.25">
      <c r="A56" s="10">
        <v>49</v>
      </c>
      <c r="B56" s="11" t="s">
        <v>127</v>
      </c>
      <c r="C56" s="12" t="s">
        <v>51</v>
      </c>
      <c r="D56" s="9">
        <v>1103</v>
      </c>
      <c r="E56" s="13" t="s">
        <v>79</v>
      </c>
      <c r="F56" s="14">
        <v>14.8</v>
      </c>
      <c r="G56" s="9">
        <v>334007.89999999997</v>
      </c>
      <c r="H56" s="9">
        <v>312877.59999999998</v>
      </c>
      <c r="I56" s="9">
        <v>245354.99999999997</v>
      </c>
      <c r="J56" s="9">
        <v>7065.4000000000015</v>
      </c>
      <c r="K56" s="9">
        <v>1776</v>
      </c>
      <c r="L56" s="9">
        <f t="shared" si="13"/>
        <v>21773.8</v>
      </c>
      <c r="M56" s="9">
        <v>1442.6000000000001</v>
      </c>
      <c r="N56" s="9">
        <v>81.2</v>
      </c>
      <c r="O56" s="9">
        <v>675</v>
      </c>
      <c r="P56" s="9">
        <v>20250</v>
      </c>
      <c r="Q56" s="9">
        <v>0</v>
      </c>
      <c r="R56" s="9">
        <f t="shared" si="14"/>
        <v>0</v>
      </c>
      <c r="S56" s="9">
        <v>0</v>
      </c>
      <c r="T56" s="9">
        <f t="shared" si="15"/>
        <v>22443.903920180001</v>
      </c>
      <c r="U56" s="9">
        <v>21144.794036390002</v>
      </c>
      <c r="V56" s="9">
        <v>805.17038379000007</v>
      </c>
      <c r="W56" s="9">
        <v>493.93949999999984</v>
      </c>
      <c r="X56" s="9">
        <v>0</v>
      </c>
      <c r="Y56" s="9">
        <v>0</v>
      </c>
      <c r="Z56" s="15">
        <v>9.5000000000000001E-2</v>
      </c>
      <c r="AA56" s="16">
        <v>120000</v>
      </c>
      <c r="AB56" s="16">
        <v>135000</v>
      </c>
      <c r="AC56" s="16">
        <v>450000</v>
      </c>
      <c r="AD56" s="13" t="s">
        <v>23</v>
      </c>
      <c r="AE56" s="10">
        <v>2015</v>
      </c>
      <c r="AF56" s="18">
        <v>0</v>
      </c>
      <c r="AG56" s="18">
        <v>0</v>
      </c>
      <c r="AH56" s="18">
        <v>0</v>
      </c>
      <c r="AI56" s="18">
        <v>0</v>
      </c>
    </row>
    <row r="57" spans="1:35" x14ac:dyDescent="0.25">
      <c r="A57" s="10">
        <v>50</v>
      </c>
      <c r="B57" s="11" t="s">
        <v>128</v>
      </c>
      <c r="C57" s="12" t="s">
        <v>51</v>
      </c>
      <c r="D57" s="9">
        <v>2723</v>
      </c>
      <c r="E57" s="13" t="s">
        <v>79</v>
      </c>
      <c r="F57" s="14">
        <v>20.8</v>
      </c>
      <c r="G57" s="9">
        <v>390138.3000000001</v>
      </c>
      <c r="H57" s="9">
        <v>301394.73226187157</v>
      </c>
      <c r="I57" s="9">
        <v>200182.13333333333</v>
      </c>
      <c r="J57" s="9">
        <v>28413.93</v>
      </c>
      <c r="K57" s="9">
        <v>2643</v>
      </c>
      <c r="L57" s="9">
        <f t="shared" si="13"/>
        <v>65807.600000000006</v>
      </c>
      <c r="M57" s="9">
        <v>164</v>
      </c>
      <c r="N57" s="9">
        <v>5103.6000000000004</v>
      </c>
      <c r="O57" s="9">
        <v>2018</v>
      </c>
      <c r="P57" s="9">
        <v>60540</v>
      </c>
      <c r="Q57" s="9">
        <v>0</v>
      </c>
      <c r="R57" s="9">
        <f t="shared" si="14"/>
        <v>0</v>
      </c>
      <c r="S57" s="9">
        <v>0</v>
      </c>
      <c r="T57" s="9">
        <f t="shared" si="15"/>
        <v>30569.984230233327</v>
      </c>
      <c r="U57" s="9">
        <v>27304.680823899995</v>
      </c>
      <c r="V57" s="9">
        <v>166.82994499999998</v>
      </c>
      <c r="W57" s="9">
        <v>3098.4734613333335</v>
      </c>
      <c r="X57" s="9">
        <v>0</v>
      </c>
      <c r="Y57" s="9">
        <v>0</v>
      </c>
      <c r="Z57" s="15">
        <v>0.11799999999999999</v>
      </c>
      <c r="AA57" s="16">
        <v>197000</v>
      </c>
      <c r="AB57" s="16">
        <v>154000</v>
      </c>
      <c r="AC57" s="16">
        <v>1100000</v>
      </c>
      <c r="AD57" s="13" t="s">
        <v>23</v>
      </c>
      <c r="AE57" s="10">
        <v>2016</v>
      </c>
      <c r="AF57" s="18">
        <v>0</v>
      </c>
      <c r="AG57" s="18">
        <v>0</v>
      </c>
      <c r="AH57" s="18">
        <v>0</v>
      </c>
      <c r="AI57" s="18">
        <v>0</v>
      </c>
    </row>
    <row r="58" spans="1:35" x14ac:dyDescent="0.25">
      <c r="A58" s="10">
        <v>51</v>
      </c>
      <c r="B58" s="11" t="s">
        <v>129</v>
      </c>
      <c r="C58" s="12" t="s">
        <v>51</v>
      </c>
      <c r="D58" s="9">
        <v>697</v>
      </c>
      <c r="E58" s="13" t="s">
        <v>79</v>
      </c>
      <c r="F58" s="14">
        <v>8.4</v>
      </c>
      <c r="G58" s="9">
        <v>209262.00000000003</v>
      </c>
      <c r="H58" s="9">
        <v>204053.40000000002</v>
      </c>
      <c r="I58" s="9">
        <v>136762.6</v>
      </c>
      <c r="J58" s="9">
        <v>14494.400000000001</v>
      </c>
      <c r="K58" s="9">
        <v>884</v>
      </c>
      <c r="L58" s="9">
        <f t="shared" si="13"/>
        <v>32959.009999999995</v>
      </c>
      <c r="M58" s="9">
        <v>85.8</v>
      </c>
      <c r="N58" s="9">
        <v>402.10999999999876</v>
      </c>
      <c r="O58" s="9">
        <v>447</v>
      </c>
      <c r="P58" s="9">
        <v>32471.1</v>
      </c>
      <c r="Q58" s="9">
        <v>0</v>
      </c>
      <c r="R58" s="9">
        <f t="shared" si="14"/>
        <v>0</v>
      </c>
      <c r="S58" s="9">
        <v>0</v>
      </c>
      <c r="T58" s="9">
        <f t="shared" si="15"/>
        <v>18738.29215393</v>
      </c>
      <c r="U58" s="9">
        <v>17940.502824930001</v>
      </c>
      <c r="V58" s="9">
        <v>251.30598899999998</v>
      </c>
      <c r="W58" s="9">
        <v>546.48333999999977</v>
      </c>
      <c r="X58" s="9">
        <v>0</v>
      </c>
      <c r="Y58" s="9">
        <v>0</v>
      </c>
      <c r="Z58" s="15">
        <v>0.107</v>
      </c>
      <c r="AA58" s="16">
        <v>185000</v>
      </c>
      <c r="AB58" s="16">
        <v>170000</v>
      </c>
      <c r="AC58" s="16">
        <v>1030000</v>
      </c>
      <c r="AD58" s="13" t="s">
        <v>23</v>
      </c>
      <c r="AE58" s="10">
        <v>2018</v>
      </c>
      <c r="AF58" s="18">
        <v>0</v>
      </c>
      <c r="AG58" s="18">
        <v>0</v>
      </c>
      <c r="AH58" s="18">
        <v>0</v>
      </c>
      <c r="AI58" s="18">
        <v>0</v>
      </c>
    </row>
    <row r="59" spans="1:35" x14ac:dyDescent="0.25">
      <c r="A59" s="10">
        <v>52</v>
      </c>
      <c r="B59" s="11" t="s">
        <v>130</v>
      </c>
      <c r="C59" s="12" t="s">
        <v>51</v>
      </c>
      <c r="D59" s="9">
        <v>459</v>
      </c>
      <c r="E59" s="13" t="s">
        <v>79</v>
      </c>
      <c r="F59" s="14">
        <v>2.2000000000000002</v>
      </c>
      <c r="G59" s="9">
        <v>110253.15000000001</v>
      </c>
      <c r="H59" s="9">
        <v>93944.171011235958</v>
      </c>
      <c r="I59" s="9">
        <v>65411.6</v>
      </c>
      <c r="J59" s="9">
        <v>6547.4800000000014</v>
      </c>
      <c r="K59" s="9">
        <v>604</v>
      </c>
      <c r="L59" s="9">
        <f t="shared" si="13"/>
        <v>7124.68</v>
      </c>
      <c r="M59" s="9">
        <v>28.6</v>
      </c>
      <c r="N59" s="9">
        <v>2926.08</v>
      </c>
      <c r="O59" s="9">
        <v>139</v>
      </c>
      <c r="P59" s="9">
        <v>4170</v>
      </c>
      <c r="Q59" s="9">
        <v>0</v>
      </c>
      <c r="R59" s="9">
        <f t="shared" si="14"/>
        <v>0</v>
      </c>
      <c r="S59" s="9">
        <v>0</v>
      </c>
      <c r="T59" s="9">
        <f t="shared" si="15"/>
        <v>6868.1282584699984</v>
      </c>
      <c r="U59" s="9">
        <v>6355.8637274699986</v>
      </c>
      <c r="V59" s="9">
        <v>50.941631000000008</v>
      </c>
      <c r="W59" s="9">
        <v>461.32289999999989</v>
      </c>
      <c r="X59" s="9">
        <v>0</v>
      </c>
      <c r="Y59" s="9">
        <v>0</v>
      </c>
      <c r="Z59" s="15">
        <v>0.11600000000000001</v>
      </c>
      <c r="AA59" s="16">
        <v>130000</v>
      </c>
      <c r="AB59" s="16">
        <v>130000</v>
      </c>
      <c r="AC59" s="16">
        <v>550000</v>
      </c>
      <c r="AD59" s="13" t="s">
        <v>23</v>
      </c>
      <c r="AE59" s="10">
        <v>2014</v>
      </c>
      <c r="AF59" s="18">
        <v>0</v>
      </c>
      <c r="AG59" s="18">
        <v>0</v>
      </c>
      <c r="AH59" s="18">
        <v>0</v>
      </c>
      <c r="AI59" s="18">
        <v>0</v>
      </c>
    </row>
    <row r="60" spans="1:35" x14ac:dyDescent="0.25">
      <c r="A60" s="10">
        <v>53</v>
      </c>
      <c r="B60" s="11" t="s">
        <v>131</v>
      </c>
      <c r="C60" s="12" t="s">
        <v>51</v>
      </c>
      <c r="D60" s="9">
        <v>215</v>
      </c>
      <c r="E60" s="13" t="s">
        <v>79</v>
      </c>
      <c r="F60" s="14">
        <v>3.1</v>
      </c>
      <c r="G60" s="9">
        <v>91703.7</v>
      </c>
      <c r="H60" s="9">
        <v>91701</v>
      </c>
      <c r="I60" s="9">
        <v>69846.600000000006</v>
      </c>
      <c r="J60" s="9">
        <v>5172.2000000000007</v>
      </c>
      <c r="K60" s="9">
        <v>494</v>
      </c>
      <c r="L60" s="9">
        <f t="shared" si="13"/>
        <v>7073.6</v>
      </c>
      <c r="M60" s="9">
        <v>28.2</v>
      </c>
      <c r="N60" s="9">
        <v>145.4</v>
      </c>
      <c r="O60" s="9">
        <v>230</v>
      </c>
      <c r="P60" s="9">
        <v>6900</v>
      </c>
      <c r="Q60" s="9">
        <v>0</v>
      </c>
      <c r="R60" s="9">
        <f t="shared" si="14"/>
        <v>0</v>
      </c>
      <c r="S60" s="9">
        <v>0</v>
      </c>
      <c r="T60" s="9">
        <f t="shared" si="15"/>
        <v>7364.0990039500011</v>
      </c>
      <c r="U60" s="9">
        <v>7113.1669749500015</v>
      </c>
      <c r="V60" s="9">
        <v>64.899228999999991</v>
      </c>
      <c r="W60" s="9">
        <v>186.03280000000004</v>
      </c>
      <c r="X60" s="9">
        <v>0</v>
      </c>
      <c r="Y60" s="9">
        <v>0</v>
      </c>
      <c r="Z60" s="15">
        <v>0.11</v>
      </c>
      <c r="AA60" s="16">
        <v>150000</v>
      </c>
      <c r="AB60" s="16">
        <v>132000</v>
      </c>
      <c r="AC60" s="16">
        <v>700000</v>
      </c>
      <c r="AD60" s="13" t="s">
        <v>23</v>
      </c>
      <c r="AE60" s="10">
        <v>2017</v>
      </c>
      <c r="AF60" s="18">
        <v>0</v>
      </c>
      <c r="AG60" s="18">
        <v>0</v>
      </c>
      <c r="AH60" s="18">
        <v>0</v>
      </c>
      <c r="AI60" s="18">
        <v>0</v>
      </c>
    </row>
    <row r="61" spans="1:35" x14ac:dyDescent="0.25">
      <c r="A61" s="10">
        <v>54</v>
      </c>
      <c r="B61" s="11" t="s">
        <v>132</v>
      </c>
      <c r="C61" s="12" t="s">
        <v>51</v>
      </c>
      <c r="D61" s="9">
        <v>188</v>
      </c>
      <c r="E61" s="13" t="s">
        <v>79</v>
      </c>
      <c r="F61" s="14">
        <v>3.6</v>
      </c>
      <c r="G61" s="9">
        <v>107062.99999999999</v>
      </c>
      <c r="H61" s="9">
        <v>107062.99999999999</v>
      </c>
      <c r="I61" s="9">
        <v>78902.099999999991</v>
      </c>
      <c r="J61" s="9">
        <v>4050.2</v>
      </c>
      <c r="K61" s="9">
        <v>724</v>
      </c>
      <c r="L61" s="9">
        <f t="shared" si="13"/>
        <v>8310</v>
      </c>
      <c r="M61" s="9">
        <v>0</v>
      </c>
      <c r="N61" s="9">
        <v>0</v>
      </c>
      <c r="O61" s="9">
        <v>277</v>
      </c>
      <c r="P61" s="9">
        <v>8310</v>
      </c>
      <c r="Q61" s="9">
        <v>0</v>
      </c>
      <c r="R61" s="9">
        <f t="shared" si="14"/>
        <v>0</v>
      </c>
      <c r="S61" s="9">
        <v>0</v>
      </c>
      <c r="T61" s="9">
        <f t="shared" si="15"/>
        <v>8230.9554822900009</v>
      </c>
      <c r="U61" s="9">
        <v>8014.0041622900007</v>
      </c>
      <c r="V61" s="9">
        <v>9.9215199999999992</v>
      </c>
      <c r="W61" s="9">
        <v>207.02979999999999</v>
      </c>
      <c r="X61" s="9">
        <v>0</v>
      </c>
      <c r="Y61" s="9">
        <v>0</v>
      </c>
      <c r="Z61" s="15">
        <v>0.11799999999999999</v>
      </c>
      <c r="AA61" s="16">
        <v>0</v>
      </c>
      <c r="AB61" s="16">
        <v>0</v>
      </c>
      <c r="AC61" s="16">
        <v>740000</v>
      </c>
      <c r="AD61" s="13" t="s">
        <v>23</v>
      </c>
      <c r="AE61" s="10">
        <v>2014</v>
      </c>
      <c r="AF61" s="18">
        <v>0</v>
      </c>
      <c r="AG61" s="18">
        <v>0</v>
      </c>
      <c r="AH61" s="18">
        <v>0</v>
      </c>
      <c r="AI61" s="18">
        <v>0</v>
      </c>
    </row>
    <row r="62" spans="1:35" x14ac:dyDescent="0.25">
      <c r="A62" s="10">
        <v>55</v>
      </c>
      <c r="B62" s="11" t="s">
        <v>133</v>
      </c>
      <c r="C62" s="12" t="s">
        <v>51</v>
      </c>
      <c r="D62" s="9">
        <v>146</v>
      </c>
      <c r="E62" s="13" t="s">
        <v>79</v>
      </c>
      <c r="F62" s="14">
        <v>6.9</v>
      </c>
      <c r="G62" s="9">
        <v>206793.17</v>
      </c>
      <c r="H62" s="9">
        <v>206793.17</v>
      </c>
      <c r="I62" s="9">
        <v>166646.16999999998</v>
      </c>
      <c r="J62" s="9">
        <v>9447</v>
      </c>
      <c r="K62" s="9">
        <v>902</v>
      </c>
      <c r="L62" s="9">
        <f t="shared" si="13"/>
        <v>4410</v>
      </c>
      <c r="M62" s="9">
        <v>0</v>
      </c>
      <c r="N62" s="9">
        <v>0</v>
      </c>
      <c r="O62" s="9">
        <v>147</v>
      </c>
      <c r="P62" s="9">
        <v>4410</v>
      </c>
      <c r="Q62" s="9">
        <v>0</v>
      </c>
      <c r="R62" s="9">
        <f t="shared" si="14"/>
        <v>0</v>
      </c>
      <c r="S62" s="9">
        <v>0</v>
      </c>
      <c r="T62" s="9">
        <f t="shared" si="15"/>
        <v>14046.20327034</v>
      </c>
      <c r="U62" s="9">
        <v>13878.60819234</v>
      </c>
      <c r="V62" s="9">
        <v>27.107177999999998</v>
      </c>
      <c r="W62" s="9">
        <v>140.4879</v>
      </c>
      <c r="X62" s="9">
        <v>0</v>
      </c>
      <c r="Y62" s="9">
        <v>0</v>
      </c>
      <c r="Z62" s="15">
        <v>0.114</v>
      </c>
      <c r="AA62" s="16">
        <v>0</v>
      </c>
      <c r="AB62" s="16">
        <v>0</v>
      </c>
      <c r="AC62" s="16">
        <v>950000</v>
      </c>
      <c r="AD62" s="13" t="s">
        <v>23</v>
      </c>
      <c r="AE62" s="10">
        <v>2012</v>
      </c>
      <c r="AF62" s="18">
        <v>0</v>
      </c>
      <c r="AG62" s="18">
        <v>0</v>
      </c>
      <c r="AH62" s="18">
        <v>0</v>
      </c>
      <c r="AI62" s="18">
        <v>0</v>
      </c>
    </row>
    <row r="63" spans="1:35" ht="22.5" x14ac:dyDescent="0.25">
      <c r="A63" s="10">
        <v>56</v>
      </c>
      <c r="B63" s="11" t="s">
        <v>134</v>
      </c>
      <c r="C63" s="12" t="s">
        <v>51</v>
      </c>
      <c r="D63" s="9">
        <v>26</v>
      </c>
      <c r="E63" s="13" t="s">
        <v>79</v>
      </c>
      <c r="F63" s="14">
        <v>4.9000000000000004</v>
      </c>
      <c r="G63" s="9">
        <v>104944.3</v>
      </c>
      <c r="H63" s="9">
        <v>91254.9</v>
      </c>
      <c r="I63" s="9">
        <v>71748</v>
      </c>
      <c r="J63" s="9">
        <v>4311.3999999999996</v>
      </c>
      <c r="K63" s="9">
        <v>382</v>
      </c>
      <c r="L63" s="9">
        <f t="shared" si="13"/>
        <v>3030.8</v>
      </c>
      <c r="M63" s="9">
        <v>64.8</v>
      </c>
      <c r="N63" s="9">
        <v>806</v>
      </c>
      <c r="O63" s="9">
        <v>72</v>
      </c>
      <c r="P63" s="9">
        <v>2160</v>
      </c>
      <c r="Q63" s="9">
        <v>4994.9630750387887</v>
      </c>
      <c r="R63" s="9">
        <f t="shared" si="14"/>
        <v>4633.5111417025846</v>
      </c>
      <c r="S63" s="9">
        <v>361.45193333620438</v>
      </c>
      <c r="T63" s="9">
        <f t="shared" si="15"/>
        <v>8410.75349508</v>
      </c>
      <c r="U63" s="9">
        <v>8014.3748048200005</v>
      </c>
      <c r="V63" s="9">
        <v>239.16389026000002</v>
      </c>
      <c r="W63" s="9">
        <v>157.21479999999997</v>
      </c>
      <c r="X63" s="9">
        <v>0</v>
      </c>
      <c r="Y63" s="9">
        <v>0</v>
      </c>
      <c r="Z63" s="15">
        <v>9.6000000000000002E-2</v>
      </c>
      <c r="AA63" s="16">
        <v>138000</v>
      </c>
      <c r="AB63" s="16">
        <v>119000</v>
      </c>
      <c r="AC63" s="16">
        <v>720000</v>
      </c>
      <c r="AD63" s="13" t="s">
        <v>23</v>
      </c>
      <c r="AE63" s="10">
        <v>2019</v>
      </c>
      <c r="AF63" s="18">
        <v>0</v>
      </c>
      <c r="AG63" s="18">
        <v>0</v>
      </c>
      <c r="AH63" s="18">
        <v>0</v>
      </c>
      <c r="AI63" s="18">
        <v>0</v>
      </c>
    </row>
    <row r="64" spans="1:35" ht="22.5" x14ac:dyDescent="0.25">
      <c r="A64" s="10">
        <v>57</v>
      </c>
      <c r="B64" s="11" t="s">
        <v>135</v>
      </c>
      <c r="C64" s="12" t="s">
        <v>51</v>
      </c>
      <c r="D64" s="9">
        <v>9.9999999999999995E-7</v>
      </c>
      <c r="E64" s="13" t="s">
        <v>136</v>
      </c>
      <c r="F64" s="14">
        <v>12.7</v>
      </c>
      <c r="G64" s="9">
        <v>225729.13999999998</v>
      </c>
      <c r="H64" s="9">
        <v>201155.4</v>
      </c>
      <c r="I64" s="9">
        <v>159702.40000000002</v>
      </c>
      <c r="J64" s="9">
        <v>14680.8</v>
      </c>
      <c r="K64" s="9">
        <v>869</v>
      </c>
      <c r="L64" s="9">
        <f t="shared" si="13"/>
        <v>9960</v>
      </c>
      <c r="M64" s="9">
        <v>0</v>
      </c>
      <c r="N64" s="9">
        <v>0</v>
      </c>
      <c r="O64" s="9">
        <v>332</v>
      </c>
      <c r="P64" s="9">
        <v>9960</v>
      </c>
      <c r="Q64" s="9">
        <v>1498.1587034941383</v>
      </c>
      <c r="R64" s="9">
        <f t="shared" si="14"/>
        <v>775.85036889661967</v>
      </c>
      <c r="S64" s="9">
        <v>722.30833459751864</v>
      </c>
      <c r="T64" s="9">
        <f t="shared" si="15"/>
        <v>21318.145407609994</v>
      </c>
      <c r="U64" s="9">
        <v>20778.020679609996</v>
      </c>
      <c r="V64" s="9">
        <v>204.80472799999998</v>
      </c>
      <c r="W64" s="9">
        <v>335.31999999999994</v>
      </c>
      <c r="X64" s="9">
        <v>0</v>
      </c>
      <c r="Y64" s="9">
        <v>0</v>
      </c>
      <c r="Z64" s="15">
        <v>0.105</v>
      </c>
      <c r="AA64" s="16">
        <v>0</v>
      </c>
      <c r="AB64" s="16">
        <v>0</v>
      </c>
      <c r="AC64" s="16">
        <v>1000000</v>
      </c>
      <c r="AD64" s="13" t="s">
        <v>23</v>
      </c>
      <c r="AE64" s="10">
        <v>2017</v>
      </c>
      <c r="AF64" s="18">
        <v>0</v>
      </c>
      <c r="AG64" s="18">
        <v>0</v>
      </c>
      <c r="AH64" s="18">
        <v>0</v>
      </c>
      <c r="AI64" s="18">
        <v>0</v>
      </c>
    </row>
    <row r="65" spans="1:36" x14ac:dyDescent="0.25">
      <c r="A65" s="10">
        <v>58</v>
      </c>
      <c r="B65" s="11" t="s">
        <v>137</v>
      </c>
      <c r="C65" s="12" t="s">
        <v>51</v>
      </c>
      <c r="D65" s="9">
        <v>39</v>
      </c>
      <c r="E65" s="13" t="s">
        <v>79</v>
      </c>
      <c r="F65" s="14">
        <v>2.1</v>
      </c>
      <c r="G65" s="9">
        <v>63166.3</v>
      </c>
      <c r="H65" s="9">
        <v>63166.3</v>
      </c>
      <c r="I65" s="9">
        <v>49773</v>
      </c>
      <c r="J65" s="9">
        <v>1160.3</v>
      </c>
      <c r="K65" s="9">
        <v>428</v>
      </c>
      <c r="L65" s="9">
        <f t="shared" si="13"/>
        <v>120</v>
      </c>
      <c r="M65" s="9">
        <v>0</v>
      </c>
      <c r="N65" s="9">
        <v>0</v>
      </c>
      <c r="O65" s="9">
        <v>4</v>
      </c>
      <c r="P65" s="9">
        <v>120</v>
      </c>
      <c r="Q65" s="9">
        <v>0</v>
      </c>
      <c r="R65" s="9">
        <f t="shared" si="14"/>
        <v>0</v>
      </c>
      <c r="S65" s="9">
        <v>0</v>
      </c>
      <c r="T65" s="9">
        <f t="shared" si="15"/>
        <v>4655.7038281699997</v>
      </c>
      <c r="U65" s="9">
        <v>4609.0166721699998</v>
      </c>
      <c r="V65" s="9">
        <v>44.087155999999993</v>
      </c>
      <c r="W65" s="9">
        <v>2.6000000000000085</v>
      </c>
      <c r="X65" s="9">
        <v>0</v>
      </c>
      <c r="Y65" s="9">
        <v>0</v>
      </c>
      <c r="Z65" s="15">
        <v>8.2000000000000003E-2</v>
      </c>
      <c r="AA65" s="16">
        <v>0</v>
      </c>
      <c r="AB65" s="16">
        <v>0</v>
      </c>
      <c r="AC65" s="16">
        <v>650000</v>
      </c>
      <c r="AD65" s="13" t="s">
        <v>23</v>
      </c>
      <c r="AE65" s="10">
        <v>2013</v>
      </c>
      <c r="AF65" s="18">
        <v>0</v>
      </c>
      <c r="AG65" s="18">
        <v>0</v>
      </c>
      <c r="AH65" s="18">
        <v>0</v>
      </c>
      <c r="AI65" s="18">
        <v>0</v>
      </c>
    </row>
    <row r="66" spans="1:36" x14ac:dyDescent="0.25">
      <c r="A66" s="19"/>
      <c r="B66" s="20" t="s">
        <v>42</v>
      </c>
      <c r="C66" s="19"/>
      <c r="D66" s="21">
        <f>SUM(D50:D65)</f>
        <v>19995.000001</v>
      </c>
      <c r="E66" s="19"/>
      <c r="F66" s="19"/>
      <c r="G66" s="21">
        <f>SUM(G50:G65)</f>
        <v>2726628.4699999997</v>
      </c>
      <c r="H66" s="21">
        <f t="shared" ref="H66:Y66" si="16">SUM(H50:H65)</f>
        <v>2525580.8132731072</v>
      </c>
      <c r="I66" s="21">
        <f t="shared" si="16"/>
        <v>1939184.1633333336</v>
      </c>
      <c r="J66" s="21">
        <f t="shared" si="16"/>
        <v>146354.79999999999</v>
      </c>
      <c r="K66" s="21">
        <f t="shared" si="16"/>
        <v>12893</v>
      </c>
      <c r="L66" s="21">
        <f t="shared" si="16"/>
        <v>303294.56999999995</v>
      </c>
      <c r="M66" s="21">
        <f t="shared" si="16"/>
        <v>100371.26000000001</v>
      </c>
      <c r="N66" s="21">
        <f t="shared" si="16"/>
        <v>16342.209999999997</v>
      </c>
      <c r="O66" s="21">
        <f t="shared" si="16"/>
        <v>5584</v>
      </c>
      <c r="P66" s="21">
        <f t="shared" si="16"/>
        <v>186581.1</v>
      </c>
      <c r="Q66" s="21">
        <f t="shared" si="16"/>
        <v>13261.357779075197</v>
      </c>
      <c r="R66" s="21">
        <f t="shared" si="16"/>
        <v>11304.688344719776</v>
      </c>
      <c r="S66" s="21">
        <f t="shared" si="16"/>
        <v>1956.6694343554218</v>
      </c>
      <c r="T66" s="21">
        <f t="shared" si="16"/>
        <v>212797.72092761329</v>
      </c>
      <c r="U66" s="21">
        <f t="shared" si="16"/>
        <v>188149.21070607001</v>
      </c>
      <c r="V66" s="21">
        <f t="shared" si="16"/>
        <v>4568.2715040499997</v>
      </c>
      <c r="W66" s="21">
        <f t="shared" si="16"/>
        <v>20080.238717493332</v>
      </c>
      <c r="X66" s="21">
        <f t="shared" si="16"/>
        <v>0</v>
      </c>
      <c r="Y66" s="21">
        <f t="shared" si="16"/>
        <v>0</v>
      </c>
      <c r="Z66" s="22"/>
      <c r="AA66" s="22"/>
      <c r="AB66" s="22"/>
      <c r="AC66" s="22"/>
      <c r="AD66" s="22"/>
      <c r="AE66" s="22"/>
      <c r="AF66" s="24">
        <f>SUM(AF50:AF65)</f>
        <v>0</v>
      </c>
      <c r="AG66" s="24">
        <f t="shared" ref="AG66:AI66" si="17">SUM(AG50:AG65)</f>
        <v>0</v>
      </c>
      <c r="AH66" s="24">
        <f t="shared" si="17"/>
        <v>0</v>
      </c>
      <c r="AI66" s="24">
        <f t="shared" si="17"/>
        <v>0</v>
      </c>
    </row>
    <row r="67" spans="1:36" x14ac:dyDescent="0.25">
      <c r="A67" s="19"/>
      <c r="B67" s="20" t="s">
        <v>43</v>
      </c>
      <c r="C67" s="19"/>
      <c r="D67" s="21">
        <f>D19+D25+D49+D66</f>
        <v>190299.00000100001</v>
      </c>
      <c r="E67" s="19"/>
      <c r="F67" s="19"/>
      <c r="G67" s="21">
        <f t="shared" ref="G67:W67" si="18">G19+G25+G49+G66</f>
        <v>8019227.5015620254</v>
      </c>
      <c r="H67" s="21">
        <f t="shared" si="18"/>
        <v>7348424.5612035543</v>
      </c>
      <c r="I67" s="21">
        <f t="shared" si="18"/>
        <v>5356969.1669038339</v>
      </c>
      <c r="J67" s="21">
        <f t="shared" si="18"/>
        <v>526444.76649999991</v>
      </c>
      <c r="K67" s="21">
        <f t="shared" si="18"/>
        <v>44100</v>
      </c>
      <c r="L67" s="21">
        <f t="shared" si="18"/>
        <v>2832201.8505620258</v>
      </c>
      <c r="M67" s="21">
        <f t="shared" si="18"/>
        <v>1715175.8135705008</v>
      </c>
      <c r="N67" s="21">
        <f t="shared" si="18"/>
        <v>277014.63650000002</v>
      </c>
      <c r="O67" s="21">
        <f t="shared" si="18"/>
        <v>26493</v>
      </c>
      <c r="P67" s="21">
        <f t="shared" si="18"/>
        <v>840011.40049152542</v>
      </c>
      <c r="Q67" s="21">
        <f t="shared" si="18"/>
        <v>421439.28507598338</v>
      </c>
      <c r="R67" s="21">
        <f t="shared" si="18"/>
        <v>145635.300498083</v>
      </c>
      <c r="S67" s="21">
        <f t="shared" si="18"/>
        <v>275803.98457790026</v>
      </c>
      <c r="T67" s="21">
        <f t="shared" si="18"/>
        <v>1072124.7629291862</v>
      </c>
      <c r="U67" s="21">
        <f t="shared" si="18"/>
        <v>418351.94420129003</v>
      </c>
      <c r="V67" s="21">
        <f t="shared" si="18"/>
        <v>23456.772176279999</v>
      </c>
      <c r="W67" s="21">
        <f t="shared" si="18"/>
        <v>606744.15889242629</v>
      </c>
      <c r="X67" s="21">
        <f>X19+X25+X49+X66</f>
        <v>23571.887659189997</v>
      </c>
      <c r="Y67" s="21">
        <f>Y19+Y25+Y49+Y66</f>
        <v>5797.4081885800006</v>
      </c>
      <c r="Z67" s="22"/>
      <c r="AA67" s="22"/>
      <c r="AB67" s="22"/>
      <c r="AC67" s="22"/>
      <c r="AD67" s="22"/>
      <c r="AE67" s="22"/>
      <c r="AF67" s="21">
        <f>AF19+AF25+AF49+AF66</f>
        <v>54119.828000000001</v>
      </c>
      <c r="AG67" s="21">
        <f t="shared" ref="AG67:AI67" si="19">AG19+AG25+AG49+AG66</f>
        <v>17918.216199779839</v>
      </c>
      <c r="AH67" s="21">
        <f t="shared" si="19"/>
        <v>33736.210272821925</v>
      </c>
      <c r="AI67" s="21">
        <f t="shared" si="19"/>
        <v>11646.05757831857</v>
      </c>
    </row>
    <row r="68" spans="1:36" x14ac:dyDescent="0.25">
      <c r="AE68" s="28"/>
      <c r="AF68" s="29"/>
      <c r="AG68" s="1"/>
      <c r="AH68" s="29"/>
      <c r="AI68" s="1"/>
      <c r="AJ68" s="2"/>
    </row>
    <row r="69" spans="1:36" ht="90" x14ac:dyDescent="0.25">
      <c r="A69" s="30" t="s">
        <v>0</v>
      </c>
      <c r="B69" s="30" t="s">
        <v>44</v>
      </c>
      <c r="C69" s="30" t="s">
        <v>2</v>
      </c>
      <c r="D69" s="31" t="s">
        <v>3</v>
      </c>
      <c r="E69" s="32" t="s">
        <v>45</v>
      </c>
      <c r="F69" s="30" t="s">
        <v>46</v>
      </c>
      <c r="G69" s="31" t="s">
        <v>47</v>
      </c>
      <c r="H69" s="31" t="s">
        <v>48</v>
      </c>
      <c r="AE69" s="28"/>
      <c r="AF69" s="29"/>
      <c r="AG69" s="1"/>
      <c r="AH69" s="29"/>
      <c r="AI69" s="1"/>
      <c r="AJ69" s="2"/>
    </row>
    <row r="70" spans="1:36" x14ac:dyDescent="0.25">
      <c r="A70" s="5"/>
      <c r="B70" s="6" t="s">
        <v>49</v>
      </c>
      <c r="C70" s="7"/>
      <c r="D70" s="8"/>
      <c r="E70" s="7"/>
      <c r="F70" s="7"/>
      <c r="G70" s="5"/>
      <c r="H70" s="5"/>
      <c r="AE70" s="28"/>
      <c r="AF70" s="29"/>
      <c r="AG70" s="1"/>
      <c r="AH70" s="29"/>
      <c r="AI70" s="1"/>
      <c r="AJ70" s="2"/>
    </row>
    <row r="71" spans="1:36" x14ac:dyDescent="0.25">
      <c r="A71" s="33">
        <v>59</v>
      </c>
      <c r="B71" s="34" t="s">
        <v>50</v>
      </c>
      <c r="C71" s="33" t="s">
        <v>51</v>
      </c>
      <c r="D71" s="35">
        <v>532</v>
      </c>
      <c r="E71" s="36">
        <v>7356</v>
      </c>
      <c r="F71" s="36">
        <f>E71</f>
        <v>7356</v>
      </c>
      <c r="G71" s="37">
        <v>72.487200000000001</v>
      </c>
      <c r="H71" s="35">
        <v>11200</v>
      </c>
      <c r="AE71" s="28"/>
      <c r="AF71" s="29"/>
      <c r="AG71" s="1"/>
      <c r="AH71" s="29"/>
      <c r="AI71" s="1"/>
      <c r="AJ71" s="2"/>
    </row>
    <row r="72" spans="1:36" x14ac:dyDescent="0.25">
      <c r="A72" s="33">
        <v>60</v>
      </c>
      <c r="B72" s="34" t="s">
        <v>52</v>
      </c>
      <c r="C72" s="33" t="s">
        <v>51</v>
      </c>
      <c r="D72" s="35">
        <v>59</v>
      </c>
      <c r="E72" s="36">
        <v>830.3</v>
      </c>
      <c r="F72" s="36">
        <f>E72</f>
        <v>830.3</v>
      </c>
      <c r="G72" s="37">
        <v>7.8048200000000003</v>
      </c>
      <c r="H72" s="35">
        <v>9400</v>
      </c>
      <c r="AE72" s="28"/>
      <c r="AF72" s="29"/>
      <c r="AG72" s="1"/>
      <c r="AH72" s="29"/>
      <c r="AI72" s="1"/>
      <c r="AJ72" s="2"/>
    </row>
    <row r="73" spans="1:36" x14ac:dyDescent="0.25">
      <c r="A73" s="19"/>
      <c r="B73" s="20" t="s">
        <v>53</v>
      </c>
      <c r="C73" s="19"/>
      <c r="D73" s="21">
        <f>SUM(D71:D72)</f>
        <v>591</v>
      </c>
      <c r="E73" s="19">
        <f>SUM(E71:E72)</f>
        <v>8186.3</v>
      </c>
      <c r="F73" s="19">
        <f>SUM(F71:F72)</f>
        <v>8186.3</v>
      </c>
      <c r="G73" s="19"/>
      <c r="H73" s="19"/>
      <c r="AE73" s="28"/>
      <c r="AF73" s="29"/>
      <c r="AG73" s="1"/>
      <c r="AH73" s="29"/>
      <c r="AI73" s="1"/>
      <c r="AJ73" s="2"/>
    </row>
    <row r="74" spans="1:36" x14ac:dyDescent="0.25">
      <c r="A74" s="33"/>
      <c r="B74" s="34"/>
      <c r="C74" s="33"/>
      <c r="D74" s="35"/>
      <c r="E74" s="38"/>
      <c r="F74" s="38"/>
      <c r="G74" s="39"/>
      <c r="H74" s="40"/>
      <c r="AE74" s="28"/>
      <c r="AF74" s="29"/>
      <c r="AG74" s="1"/>
      <c r="AH74" s="29"/>
      <c r="AI74" s="1"/>
      <c r="AJ74" s="2"/>
    </row>
    <row r="75" spans="1:36" ht="56.25" x14ac:dyDescent="0.25">
      <c r="A75" s="30"/>
      <c r="B75" s="30" t="s">
        <v>54</v>
      </c>
      <c r="C75" s="31" t="s">
        <v>3</v>
      </c>
      <c r="D75" s="30" t="s">
        <v>46</v>
      </c>
      <c r="E75" s="38"/>
      <c r="F75" s="38"/>
      <c r="G75" s="39"/>
      <c r="H75" s="40"/>
      <c r="AE75" s="28"/>
      <c r="AF75" s="29"/>
      <c r="AG75" s="1"/>
      <c r="AH75" s="29"/>
      <c r="AI75" s="1"/>
      <c r="AJ75" s="2"/>
    </row>
    <row r="76" spans="1:36" x14ac:dyDescent="0.25">
      <c r="A76" s="41"/>
      <c r="B76" s="41" t="s">
        <v>55</v>
      </c>
      <c r="C76" s="25">
        <f>D73+D67</f>
        <v>190890.00000100001</v>
      </c>
      <c r="D76" s="25">
        <f>F73+L67</f>
        <v>2840388.1505620256</v>
      </c>
      <c r="E76" s="38"/>
      <c r="F76" s="38"/>
      <c r="G76" s="39"/>
      <c r="H76" s="40"/>
      <c r="AE76" s="28"/>
      <c r="AF76" s="29"/>
      <c r="AG76" s="1"/>
      <c r="AH76" s="29"/>
      <c r="AI76" s="1"/>
      <c r="AJ76" s="2"/>
    </row>
    <row r="77" spans="1:36" x14ac:dyDescent="0.25">
      <c r="A77" s="33"/>
      <c r="B77" s="34"/>
      <c r="C77" s="33"/>
      <c r="D77" s="35"/>
      <c r="E77" s="38"/>
      <c r="F77" s="38"/>
      <c r="G77" s="39"/>
      <c r="H77" s="40"/>
      <c r="AE77" s="28"/>
      <c r="AF77" s="29"/>
      <c r="AG77" s="1"/>
      <c r="AH77" s="29"/>
      <c r="AI77" s="1"/>
      <c r="AJ77" s="2"/>
    </row>
    <row r="78" spans="1:36" x14ac:dyDescent="0.25">
      <c r="A78" s="33"/>
      <c r="B78" s="42" t="s">
        <v>56</v>
      </c>
      <c r="C78" s="33"/>
      <c r="D78" s="35"/>
      <c r="E78" s="38"/>
      <c r="F78" s="38"/>
      <c r="G78" s="39"/>
      <c r="H78" s="40"/>
      <c r="AE78" s="28"/>
      <c r="AF78" s="29"/>
      <c r="AG78" s="1"/>
      <c r="AH78" s="29"/>
      <c r="AI78" s="1"/>
      <c r="AJ78" s="2"/>
    </row>
    <row r="79" spans="1:36" ht="90" x14ac:dyDescent="0.25">
      <c r="A79" s="30" t="s">
        <v>0</v>
      </c>
      <c r="B79" s="30" t="s">
        <v>44</v>
      </c>
      <c r="C79" s="30" t="s">
        <v>2</v>
      </c>
      <c r="D79" s="31" t="s">
        <v>3</v>
      </c>
      <c r="E79" s="32" t="s">
        <v>45</v>
      </c>
      <c r="F79" s="30" t="s">
        <v>46</v>
      </c>
      <c r="G79" s="31" t="s">
        <v>47</v>
      </c>
      <c r="H79" s="31" t="s">
        <v>48</v>
      </c>
      <c r="AE79" s="28"/>
      <c r="AF79" s="29"/>
      <c r="AG79" s="1"/>
      <c r="AH79" s="29"/>
      <c r="AI79" s="1"/>
      <c r="AJ79" s="2"/>
    </row>
    <row r="80" spans="1:36" x14ac:dyDescent="0.25">
      <c r="A80" s="5"/>
      <c r="B80" s="43" t="s">
        <v>57</v>
      </c>
      <c r="C80" s="30"/>
      <c r="D80" s="30"/>
      <c r="E80" s="30"/>
      <c r="F80" s="30"/>
      <c r="G80" s="30"/>
      <c r="H80" s="30"/>
      <c r="AE80" s="28"/>
      <c r="AF80" s="29"/>
      <c r="AG80" s="1"/>
      <c r="AH80" s="29"/>
      <c r="AI80" s="1"/>
      <c r="AJ80" s="2"/>
    </row>
    <row r="81" spans="1:36" ht="22.5" x14ac:dyDescent="0.25">
      <c r="A81" s="33">
        <v>61</v>
      </c>
      <c r="B81" s="34" t="s">
        <v>58</v>
      </c>
      <c r="C81" s="33" t="s">
        <v>51</v>
      </c>
      <c r="D81" s="35">
        <v>743</v>
      </c>
      <c r="E81" s="36">
        <v>7603</v>
      </c>
      <c r="F81" s="36">
        <f>E81</f>
        <v>7603</v>
      </c>
      <c r="G81" s="37">
        <v>99.599299999999999</v>
      </c>
      <c r="H81" s="35">
        <v>13100</v>
      </c>
      <c r="AE81" s="28"/>
      <c r="AF81" s="29"/>
      <c r="AG81" s="1"/>
      <c r="AH81" s="29"/>
      <c r="AI81" s="1"/>
      <c r="AJ81" s="2"/>
    </row>
    <row r="82" spans="1:36" ht="22.5" x14ac:dyDescent="0.25">
      <c r="A82" s="33">
        <v>62</v>
      </c>
      <c r="B82" s="34" t="s">
        <v>59</v>
      </c>
      <c r="C82" s="33" t="s">
        <v>51</v>
      </c>
      <c r="D82" s="35">
        <v>1107</v>
      </c>
      <c r="E82" s="36">
        <v>9251</v>
      </c>
      <c r="F82" s="36">
        <f>E82</f>
        <v>9251</v>
      </c>
      <c r="G82" s="37">
        <v>169.7252</v>
      </c>
      <c r="H82" s="35">
        <v>17200</v>
      </c>
      <c r="AE82" s="28"/>
      <c r="AF82" s="29"/>
      <c r="AG82" s="1"/>
      <c r="AH82" s="29"/>
      <c r="AI82" s="1"/>
      <c r="AJ82" s="2"/>
    </row>
    <row r="83" spans="1:36" ht="22.5" x14ac:dyDescent="0.25">
      <c r="A83" s="33">
        <v>63</v>
      </c>
      <c r="B83" s="44" t="s">
        <v>60</v>
      </c>
      <c r="C83" s="33" t="s">
        <v>35</v>
      </c>
      <c r="D83" s="35">
        <v>190</v>
      </c>
      <c r="E83" s="36">
        <v>713</v>
      </c>
      <c r="F83" s="36">
        <f>E83</f>
        <v>713</v>
      </c>
      <c r="G83" s="37">
        <v>20.329049999999999</v>
      </c>
      <c r="H83" s="35">
        <v>28500</v>
      </c>
      <c r="AE83" s="28"/>
      <c r="AF83" s="29"/>
      <c r="AG83" s="1"/>
      <c r="AH83" s="29"/>
      <c r="AI83" s="1"/>
      <c r="AJ83" s="2"/>
    </row>
    <row r="84" spans="1:36" x14ac:dyDescent="0.25">
      <c r="A84" s="19"/>
      <c r="B84" s="20" t="s">
        <v>61</v>
      </c>
      <c r="C84" s="19"/>
      <c r="D84" s="21">
        <f>SUM(D81:D83)</f>
        <v>2040</v>
      </c>
      <c r="E84" s="21">
        <f>SUM(E81:E83)</f>
        <v>17567</v>
      </c>
      <c r="F84" s="21">
        <f>SUM(F81:F83)</f>
        <v>17567</v>
      </c>
      <c r="G84" s="45"/>
      <c r="H84" s="45"/>
    </row>
    <row r="85" spans="1:36" x14ac:dyDescent="0.25">
      <c r="A85" s="5"/>
      <c r="B85" s="43" t="s">
        <v>62</v>
      </c>
      <c r="C85" s="30"/>
      <c r="D85" s="46">
        <v>10600</v>
      </c>
      <c r="E85" s="30"/>
      <c r="F85" s="30"/>
      <c r="G85" s="30"/>
      <c r="H85" s="30"/>
      <c r="AE85" s="28"/>
      <c r="AF85" s="29"/>
      <c r="AG85" s="1"/>
      <c r="AH85" s="29"/>
      <c r="AI85" s="1"/>
      <c r="AJ85" s="2"/>
    </row>
    <row r="86" spans="1:36" x14ac:dyDescent="0.25">
      <c r="A86" s="19"/>
      <c r="B86" s="20" t="s">
        <v>63</v>
      </c>
      <c r="C86" s="19"/>
      <c r="D86" s="21">
        <f>D85+D84</f>
        <v>12640</v>
      </c>
      <c r="E86" s="19"/>
      <c r="F86" s="19"/>
      <c r="G86" s="19"/>
      <c r="H86" s="19"/>
    </row>
    <row r="88" spans="1:36" ht="45" x14ac:dyDescent="0.25">
      <c r="A88" s="30"/>
      <c r="B88" s="30" t="s">
        <v>64</v>
      </c>
      <c r="C88" s="30"/>
      <c r="D88" s="31" t="s">
        <v>3</v>
      </c>
    </row>
    <row r="89" spans="1:36" x14ac:dyDescent="0.25">
      <c r="A89" s="41"/>
      <c r="B89" s="20" t="s">
        <v>65</v>
      </c>
      <c r="C89" s="19"/>
      <c r="D89" s="25">
        <f>C76+D86</f>
        <v>203530.00000100001</v>
      </c>
    </row>
  </sheetData>
  <mergeCells count="23">
    <mergeCell ref="AE1:AE2"/>
    <mergeCell ref="AF1:AI1"/>
    <mergeCell ref="Y1:Y2"/>
    <mergeCell ref="Z1:Z2"/>
    <mergeCell ref="AA1:AC1"/>
    <mergeCell ref="AD1:AD2"/>
    <mergeCell ref="X1:X2"/>
    <mergeCell ref="F1:F2"/>
    <mergeCell ref="G1:G2"/>
    <mergeCell ref="H1:K1"/>
    <mergeCell ref="L1:P1"/>
    <mergeCell ref="Q1:Q2"/>
    <mergeCell ref="R1:R2"/>
    <mergeCell ref="S1:S2"/>
    <mergeCell ref="T1:T2"/>
    <mergeCell ref="U1:U2"/>
    <mergeCell ref="V1:V2"/>
    <mergeCell ref="W1:W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2021-03-01T06:28:08Z</dcterms:created>
  <dcterms:modified xsi:type="dcterms:W3CDTF">2021-03-01T14:55:37Z</dcterms:modified>
</cp:coreProperties>
</file>